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Soupis prací" sheetId="1" r:id="rId1"/>
    <sheet name="Rekapitulace soupisu" sheetId="2" r:id="rId2"/>
    <sheet name="Položkový soupis" sheetId="3" r:id="rId3"/>
    <sheet name="Krycí list" sheetId="4" r:id="rId4"/>
  </sheets>
  <definedNames>
    <definedName name="_xlnm.Print_Titles" localSheetId="2">'Položkový soupis'!$5:$8</definedName>
    <definedName name="_xlnm.Print_Titles" localSheetId="1">'Rekapitulace soupisu'!$8:$9</definedName>
    <definedName name="_xlnm.Print_Titles" localSheetId="0">'Soupis prací'!$5:$8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<sst xmlns="http://schemas.openxmlformats.org/spreadsheetml/2006/main" count="480" uniqueCount="233">
  <si>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</si>
  <si>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</si>
  <si>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</si>
  <si>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</si>
  <si>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</si>
  <si>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</si>
  <si>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</si>
  <si>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</si>
  <si>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</si>
  <si>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</si>
  <si>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</si>
  <si>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</si>
  <si>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</si>
  <si>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</si>
  <si>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</si>
  <si>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</si>
  <si>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</si>
  <si>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</si>
  <si>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</si>
  <si>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</si>
  <si>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</si>
  <si>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</si>
  <si>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</si>
  <si>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</si>
  <si>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</si>
  <si>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</si>
  <si>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</si>
  <si>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</si>
  <si>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</si>
  <si>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</si>
  <si>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</si>
  <si>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</si>
  <si>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</si>
  <si>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</si>
  <si>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</si>
  <si>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</si>
  <si>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</si>
  <si>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</si>
  <si>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</si>
  <si>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</si>
  <si>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</si>
  <si>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</si>
  <si>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</si>
  <si>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</si>
  <si>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</si>
  <si>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</si>
  <si>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</si>
  <si>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</si>
  <si>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</si>
  <si>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</si>
  <si>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</si>
  <si>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</si>
  <si>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</si>
  <si>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</si>
  <si>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</si>
  <si>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</si>
  <si>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</si>
  <si>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</si>
  <si>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</si>
  <si>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</si>
  <si>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</si>
  <si>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</si>
  <si>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</si>
  <si>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</si>
  <si>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</si>
  <si>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</si>
  <si>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</si>
  <si>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</si>
  <si>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</si>
  <si>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</si>
  <si>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</si>
  <si>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</si>
  <si>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</si>
  <si>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</si>
  <si>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</si>
  <si>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</si>
  <si>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</si>
  <si>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</si>
  <si>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</si>
  <si>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SCU 96</t>
  </si>
  <si>
    <t>Chodník podél ul.Školní v Petřvaldě</t>
  </si>
  <si>
    <t>01</t>
  </si>
  <si>
    <t>Úsek č.2</t>
  </si>
  <si>
    <t>11</t>
  </si>
  <si>
    <t>Přípravné a přidružené práce</t>
  </si>
  <si>
    <t>919 73-5113</t>
  </si>
  <si>
    <t>Řezání stávajícího živičného krytu hl do 150 mm</t>
  </si>
  <si>
    <t>m</t>
  </si>
  <si>
    <t>B2, opravný puh asfalt</t>
  </si>
  <si>
    <t>3,00</t>
  </si>
  <si>
    <t>919 73-5126</t>
  </si>
  <si>
    <t>Řezání stávajícího betonového krytu hl do 200 mm</t>
  </si>
  <si>
    <t>opravný pruh-beton</t>
  </si>
  <si>
    <t>4,00</t>
  </si>
  <si>
    <t>113 10-7143</t>
  </si>
  <si>
    <t>Odstranění podkladu pl do 50 m2 živičných tl 150 mm</t>
  </si>
  <si>
    <t>m2</t>
  </si>
  <si>
    <t>opravný pruh-asfalt</t>
  </si>
  <si>
    <t>1,00</t>
  </si>
  <si>
    <t>113 10-7132</t>
  </si>
  <si>
    <t>Odstranění podkladu pl do 50 m2 z betonu prostého tl 300 mm</t>
  </si>
  <si>
    <t>1,50</t>
  </si>
  <si>
    <t>113 20-2111</t>
  </si>
  <si>
    <t>Vytrhání obrub krajníků obrubníků stojatých</t>
  </si>
  <si>
    <t>113 10-6123</t>
  </si>
  <si>
    <t>Rozebrání dlažeb nebo dílců komunikací pro pěší ze zámkových dlaždic</t>
  </si>
  <si>
    <t>opravný pruh-dlažba</t>
  </si>
  <si>
    <t>997 22-1551</t>
  </si>
  <si>
    <t>Vodorovná doprava suti ze sypkých materiálů do 1 km</t>
  </si>
  <si>
    <t>t</t>
  </si>
  <si>
    <t>997 22-1559</t>
  </si>
  <si>
    <t>Příplatek ZKD 1 km u vodorovné dopravy suti ze sypkých materiálů</t>
  </si>
  <si>
    <t>997 22-1845</t>
  </si>
  <si>
    <t>Poplatek za uložení odpadu z asfaltových povrchů na skládce (skládkovné)</t>
  </si>
  <si>
    <t>997 22-1855</t>
  </si>
  <si>
    <t>Poplatek za uložení odpadu z kameniva na skládce (skládkovné)</t>
  </si>
  <si>
    <t>13</t>
  </si>
  <si>
    <t>Hloubené vykopávky</t>
  </si>
  <si>
    <t>121 10-1101</t>
  </si>
  <si>
    <t>Sejmutí ornice s přemístěním na vzdálenost do 50 m</t>
  </si>
  <si>
    <t>m3</t>
  </si>
  <si>
    <t>v.č.B2  část ornice ponechána pro zpětné rozprostření</t>
  </si>
  <si>
    <t>868,00*0,15</t>
  </si>
  <si>
    <t>122 20-1102</t>
  </si>
  <si>
    <t>Odkopávky a prokopávky nezapažené v hornině tř. 3 objem do 1000 m3</t>
  </si>
  <si>
    <t>chodník: pracovní příčné řezy, napojení P.Bezruče</t>
  </si>
  <si>
    <t>100,80+7,80*2,50*0,17</t>
  </si>
  <si>
    <t>122 20-1109</t>
  </si>
  <si>
    <t>Příplatek za lepivost u odkopávek v hornině tř. 1 až 3</t>
  </si>
  <si>
    <t>50%</t>
  </si>
  <si>
    <t>104,115*0,50</t>
  </si>
  <si>
    <t>132 20-1101</t>
  </si>
  <si>
    <t>Hloubení rýh š do 600 mm v hornině tř. 3 objemu do 100 m3</t>
  </si>
  <si>
    <t>chránička</t>
  </si>
  <si>
    <t>9,00*0,45*0,50</t>
  </si>
  <si>
    <t>132 20-1109</t>
  </si>
  <si>
    <t>Příplatek za lepivost k hloubení rýh š do 600 mm v hornině tř. 3</t>
  </si>
  <si>
    <t>2,025*0,50</t>
  </si>
  <si>
    <t>133 20-1101</t>
  </si>
  <si>
    <t>Hloubení šachet v hornině tř. 3 objemu do 100 m3</t>
  </si>
  <si>
    <t>základy zábradlí</t>
  </si>
  <si>
    <t>0,30*0,30*0,60*4</t>
  </si>
  <si>
    <t>162 70-1105</t>
  </si>
  <si>
    <t>Vodorovné přemístění do 10000 m výkopku/sypaniny z horniny tř. 1 až 4</t>
  </si>
  <si>
    <t>104,115+2,025+0,210</t>
  </si>
  <si>
    <t>171 20-1201</t>
  </si>
  <si>
    <t>Uložení sypaniny na skládky</t>
  </si>
  <si>
    <t>171 20-1211</t>
  </si>
  <si>
    <t>Poplatek za uložení odpadu ze sypaniny na skládce (skládkovné)</t>
  </si>
  <si>
    <t>181 95-1102</t>
  </si>
  <si>
    <t>Úprava pláně v hornině tř. 1 až 4 se zhutněním</t>
  </si>
  <si>
    <t>420,00+3,50+1,50+1,00+4,00+1,50</t>
  </si>
  <si>
    <t>120 00-1101</t>
  </si>
  <si>
    <t>Příplatek za ztížení vykopávky v blízkosti podzemního vedení</t>
  </si>
  <si>
    <t>18</t>
  </si>
  <si>
    <t>Povrchové úpravy terénu</t>
  </si>
  <si>
    <t>167 10-1101</t>
  </si>
  <si>
    <t>Nakládání výkopku z hornin tř. 1 až 4 do 100 m3</t>
  </si>
  <si>
    <t>přebytek ornice</t>
  </si>
  <si>
    <t>(868,00-410,00)*0,15</t>
  </si>
  <si>
    <t>182 30-1122</t>
  </si>
  <si>
    <t>Rozprostření ornice pl do 500 m2 ve svahu přes 1:5 tl vrstvy do 150 mm</t>
  </si>
  <si>
    <t>180 40-2112</t>
  </si>
  <si>
    <t>Založení parkového trávníku výsevem ve svahu do 1:2</t>
  </si>
  <si>
    <t>vč.dodávky osiva, vody a hnojení</t>
  </si>
  <si>
    <t>410,00</t>
  </si>
  <si>
    <t>5</t>
  </si>
  <si>
    <t>Komunikace</t>
  </si>
  <si>
    <t>564 86-1111</t>
  </si>
  <si>
    <t>Podklad ze štěrkodrtě ŠD tl 200 mm</t>
  </si>
  <si>
    <t>v.č.B3, B6 chodník, opravný pruh ZD</t>
  </si>
  <si>
    <t>420,00*1,10+4,00</t>
  </si>
  <si>
    <t>979 05-4451</t>
  </si>
  <si>
    <t>Očištění vybouraných zámkových dlaždic s původním spárováním z kameniva těženého</t>
  </si>
  <si>
    <t>596 21-1222</t>
  </si>
  <si>
    <t>Kladení zámkové dlažby komunikací pro pěší tl 80 mm skupiny B pl do 300 m2</t>
  </si>
  <si>
    <t>420,00+3,50+1,50+4,00</t>
  </si>
  <si>
    <t>3/1</t>
  </si>
  <si>
    <t>dodávka</t>
  </si>
  <si>
    <t>Zámk.dlažba tl.80šedá</t>
  </si>
  <si>
    <t>3/2</t>
  </si>
  <si>
    <t>Zámk.dlažba tl.80 červená</t>
  </si>
  <si>
    <t>3/3</t>
  </si>
  <si>
    <t>Zámk.dlažba tl.80 reliéfní červená</t>
  </si>
  <si>
    <t>577 16-5112</t>
  </si>
  <si>
    <t>Asfaltový beton vrstva ložní ACL 16 (ABH) tl 70 mm š do 3 m z nemodifikovaného asfaltu</t>
  </si>
  <si>
    <t>577 14-4111</t>
  </si>
  <si>
    <t>Asfaltový beton vrstva obrusná ACO 11 (ABS) tř. I tl 50 mm š do 3 m z nemodifikovaného asfaltu</t>
  </si>
  <si>
    <t>573 11-1112</t>
  </si>
  <si>
    <t>Postřik živičný infiltrační s posypem z asfaltu množství 1 kg/m2</t>
  </si>
  <si>
    <t>573 21-1111</t>
  </si>
  <si>
    <t>Postřik živičný spojovací z asfaltu v množství do 0,70 kg/m2</t>
  </si>
  <si>
    <t>919 72-2212</t>
  </si>
  <si>
    <t>Zalití dilatačních spár příčných za tepla s těsněním š 9 mm</t>
  </si>
  <si>
    <t>581 15-1315</t>
  </si>
  <si>
    <t>Kryt cementobetonový vozovek skupiny CB III tl 300 mm</t>
  </si>
  <si>
    <t>opravný pruh beton</t>
  </si>
  <si>
    <t>dod+mtž</t>
  </si>
  <si>
    <t>Hutnící zkoušky</t>
  </si>
  <si>
    <t>ks</t>
  </si>
  <si>
    <t>91</t>
  </si>
  <si>
    <t>Doplňkové konstrukce a práce na pozem.komunikacích a zpev.plochách</t>
  </si>
  <si>
    <t>916 23-1213</t>
  </si>
  <si>
    <t>Osazení chodníkového obrubníku betonového stojatého s boční opěrou do lože z betonu prostého</t>
  </si>
  <si>
    <t>obrubník 50/200</t>
  </si>
  <si>
    <t>36,0+37,0+166,0+83,0+100,0</t>
  </si>
  <si>
    <t>obrubník 100/250</t>
  </si>
  <si>
    <t>3,0+3,0+3,0+7,0+3,0+3,0+4,0</t>
  </si>
  <si>
    <t>schodiště obrubník 100/250</t>
  </si>
  <si>
    <t>2,00*8</t>
  </si>
  <si>
    <t>1/1</t>
  </si>
  <si>
    <t>Bet.obrubník 50/200/500</t>
  </si>
  <si>
    <t>1/2</t>
  </si>
  <si>
    <t>Bet.obrubník 100/250/1000</t>
  </si>
  <si>
    <t>Dělená chránička D110+rezervní prostup D110+výstražná folie</t>
  </si>
  <si>
    <t>Ocel.zábradlí schodiště nerez 4800/900 vč.zákl.patek</t>
  </si>
  <si>
    <t>Ocelové lavičky s dřevěnými sedáky a opěradly</t>
  </si>
  <si>
    <t>99</t>
  </si>
  <si>
    <t>Přesun hmot</t>
  </si>
  <si>
    <t>998 22-3011</t>
  </si>
  <si>
    <t>Přesun hmot pro pozemní komunikace s krytem dlážděným</t>
  </si>
  <si>
    <t>24.1.2017</t>
  </si>
  <si>
    <t>Město Petřvald</t>
  </si>
  <si>
    <t>Proink s.r.o. Ostrava</t>
  </si>
  <si>
    <t>DPH 21%</t>
  </si>
  <si>
    <t>DPH ze specifikací 15%</t>
  </si>
  <si>
    <t>DPH ze specifikací 21%</t>
  </si>
  <si>
    <t>CÚ 2016</t>
  </si>
  <si>
    <t xml:space="preserve">                            ÚRS Praha</t>
  </si>
  <si>
    <t>Soupis prací</t>
  </si>
  <si>
    <t>Rekapitulace soupisu prací</t>
  </si>
  <si>
    <t>Položkový soupisu prací</t>
  </si>
  <si>
    <t>Krycí list soupisu prací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</si>
</sst>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6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0" fontId="9" fillId="20" borderId="0" xfId="76">
      <alignment horizontal="right"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1" quotePrefix="1">
      <alignment horizontal="center"/>
    </xf>
    <xf numFmtId="49" fontId="3" fillId="0" borderId="0" xfId="39">
      <alignment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50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50" xfId="60" applyBorder="1">
      <alignment horizontal="left" vertical="center"/>
      <protection/>
    </xf>
    <xf numFmtId="0" fontId="10" fillId="0" borderId="51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35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5" xfId="75" applyNumberFormat="1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7" fillId="0" borderId="56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54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2" fillId="20" borderId="59" xfId="0" applyFont="1" applyFill="1" applyBorder="1" applyAlignment="1" applyProtection="1">
      <alignment horizontal="center" vertical="center"/>
      <protection locked="0"/>
    </xf>
    <xf numFmtId="0" fontId="12" fillId="20" borderId="6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59" xfId="0" applyFont="1" applyFill="1" applyBorder="1" applyAlignment="1">
      <alignment horizontal="center" vertical="center"/>
    </xf>
    <xf numFmtId="0" fontId="13" fillId="20" borderId="60" xfId="0" applyFont="1" applyFill="1" applyBorder="1" applyAlignment="1">
      <alignment horizontal="center" vertical="center"/>
    </xf>
    <xf numFmtId="0" fontId="13" fillId="20" borderId="61" xfId="0" applyFont="1" applyFill="1" applyBorder="1" applyAlignment="1">
      <alignment horizontal="center" vertical="center"/>
    </xf>
    <xf numFmtId="0" fontId="4" fillId="0" borderId="52" xfId="75" applyNumberFormat="1" applyBorder="1">
      <alignment horizontal="left" vertical="center"/>
      <protection/>
    </xf>
    <xf numFmtId="0" fontId="4" fillId="0" borderId="26" xfId="75" applyNumberFormat="1" applyBorder="1">
      <alignment horizontal="left" vertical="center"/>
      <protection/>
    </xf>
    <xf numFmtId="0" fontId="0" fillId="0" borderId="65" xfId="0" applyBorder="1" applyAlignment="1">
      <alignment/>
    </xf>
    <xf numFmtId="0" fontId="0" fillId="0" borderId="51" xfId="0" applyBorder="1" applyAlignment="1">
      <alignment/>
    </xf>
    <xf numFmtId="3" fontId="4" fillId="0" borderId="35" xfId="42" applyBorder="1">
      <alignment vertical="center"/>
      <protection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7" fillId="0" borderId="6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37" xfId="60" applyBorder="1" applyAlignment="1">
      <alignment horizontal="center" vertical="center"/>
      <protection/>
    </xf>
    <xf numFmtId="0" fontId="7" fillId="0" borderId="64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5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7" xfId="0" applyFont="1" applyBorder="1" applyAlignment="1">
      <alignment/>
    </xf>
    <xf numFmtId="0" fontId="13" fillId="20" borderId="72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6" xfId="0" applyFont="1" applyFill="1" applyBorder="1" applyAlignment="1">
      <alignment horizontal="center"/>
    </xf>
    <xf numFmtId="0" fontId="13" fillId="20" borderId="73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50" xfId="75" applyNumberFormat="1" applyFont="1" applyBorder="1">
      <alignment horizontal="left" vertical="center"/>
      <protection/>
    </xf>
    <xf numFmtId="0" fontId="11" fillId="0" borderId="55" xfId="75" applyNumberFormat="1" applyFon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4" fillId="0" borderId="44" xfId="42" applyBorder="1">
      <alignment vertical="center"/>
      <protection/>
    </xf>
    <xf numFmtId="0" fontId="11" fillId="0" borderId="35" xfId="60" applyFont="1" applyBorder="1">
      <alignment horizontal="left" vertical="center"/>
      <protection/>
    </xf>
    <xf numFmtId="0" fontId="10" fillId="0" borderId="44" xfId="60" applyFont="1" applyBorder="1">
      <alignment horizontal="left" vertical="center"/>
      <protection/>
    </xf>
    <xf numFmtId="0" fontId="10" fillId="0" borderId="55" xfId="60" applyBorder="1" applyAlignment="1">
      <alignment horizontal="center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77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77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229</v>
      </c>
      <c r="B1" s="2"/>
      <c r="C1" s="3"/>
      <c r="D1" s="3"/>
      <c r="E1" s="3"/>
      <c r="F1" s="4"/>
      <c r="G1" s="128"/>
      <c r="H1" s="129"/>
      <c r="I1" s="129"/>
      <c r="J1" s="129"/>
      <c r="K1" s="129"/>
    </row>
    <row r="2" spans="1:11" ht="12.75">
      <c r="A2" s="5" t="s">
        <v>29</v>
      </c>
      <c r="B2" s="5"/>
      <c r="C2" s="6" t="s">
        <v>80</v>
      </c>
      <c r="D2" s="7"/>
      <c r="E2" s="7"/>
      <c r="F2" s="6"/>
      <c r="G2" s="8" t="s">
        <v>27</v>
      </c>
      <c r="H2" s="130" t="s">
        <v>79</v>
      </c>
      <c r="I2" s="130"/>
      <c r="J2" s="130"/>
      <c r="K2" s="130"/>
    </row>
    <row r="3" spans="1:11" ht="12.75">
      <c r="A3" s="5" t="s">
        <v>26</v>
      </c>
      <c r="B3" s="5"/>
      <c r="C3" s="9" t="s">
        <v>82</v>
      </c>
      <c r="D3" s="7"/>
      <c r="E3" s="7"/>
      <c r="F3" s="6"/>
      <c r="G3" s="8" t="s">
        <v>28</v>
      </c>
      <c r="H3" s="131" t="s">
        <v>81</v>
      </c>
      <c r="I3" s="131"/>
      <c r="J3" s="131"/>
      <c r="K3" s="131"/>
    </row>
    <row r="4" spans="1:11" ht="13.5" thickBot="1">
      <c r="A4" s="5" t="s">
        <v>1</v>
      </c>
      <c r="B4" s="5"/>
      <c r="C4" s="10">
        <v>42759</v>
      </c>
      <c r="D4" s="5"/>
      <c r="E4" s="5" t="s">
        <v>2</v>
      </c>
      <c r="F4" s="11"/>
      <c r="G4" s="12">
        <f>C4</f>
        <v>42759</v>
      </c>
      <c r="H4" s="132"/>
      <c r="I4" s="133"/>
      <c r="J4" s="133"/>
      <c r="K4" s="133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30</v>
      </c>
      <c r="E6" s="62" t="s">
        <v>31</v>
      </c>
      <c r="F6" s="60" t="s">
        <v>32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17</v>
      </c>
      <c r="J7" s="27" t="s">
        <v>7</v>
      </c>
      <c r="K7" s="30" t="s">
        <v>17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83</v>
      </c>
      <c r="C9" s="106" t="s">
        <v>84</v>
      </c>
    </row>
    <row r="11" spans="1:11" ht="12.75">
      <c r="A11" s="117">
        <v>1</v>
      </c>
      <c r="B11" s="118" t="s">
        <v>85</v>
      </c>
      <c r="C11" s="109" t="s">
        <v>86</v>
      </c>
      <c r="D11" s="110" t="s">
        <v>87</v>
      </c>
      <c r="E11" s="111">
        <v>3</v>
      </c>
      <c r="F11" s="112">
        <v>0</v>
      </c>
      <c r="G11" s="114" t="str">
        <f aca="true" t="shared" si="0" ref="G11:G20">FIXED(E11*F11,3,TRUE)</f>
        <v>0,000</v>
      </c>
      <c r="I11" s="116"/>
      <c r="J11" s="115"/>
      <c r="K11" s="116">
        <f aca="true" t="shared" si="1" ref="K11:K20">E11*J11</f>
        <v>0</v>
      </c>
    </row>
    <row r="12" spans="1:11" ht="12.75">
      <c r="A12" s="117">
        <v>2</v>
      </c>
      <c r="B12" s="118" t="s">
        <v>90</v>
      </c>
      <c r="C12" s="109" t="s">
        <v>91</v>
      </c>
      <c r="D12" s="110" t="s">
        <v>87</v>
      </c>
      <c r="E12" s="111">
        <v>4</v>
      </c>
      <c r="F12" s="112">
        <v>0</v>
      </c>
      <c r="G12" s="114" t="str">
        <f t="shared" si="0"/>
        <v>0,000</v>
      </c>
      <c r="I12" s="116"/>
      <c r="J12" s="115"/>
      <c r="K12" s="116">
        <f t="shared" si="1"/>
        <v>0</v>
      </c>
    </row>
    <row r="13" spans="1:11" ht="12.75">
      <c r="A13" s="117">
        <v>3</v>
      </c>
      <c r="B13" s="118" t="s">
        <v>94</v>
      </c>
      <c r="C13" s="109" t="s">
        <v>95</v>
      </c>
      <c r="D13" s="110" t="s">
        <v>96</v>
      </c>
      <c r="E13" s="111">
        <v>1</v>
      </c>
      <c r="F13" s="112">
        <v>0.316</v>
      </c>
      <c r="G13" s="114" t="str">
        <f t="shared" si="0"/>
        <v>0,316</v>
      </c>
      <c r="I13" s="116"/>
      <c r="J13" s="115"/>
      <c r="K13" s="116">
        <f t="shared" si="1"/>
        <v>0</v>
      </c>
    </row>
    <row r="14" spans="1:11" ht="12.75">
      <c r="A14" s="117">
        <v>4</v>
      </c>
      <c r="B14" s="118" t="s">
        <v>99</v>
      </c>
      <c r="C14" s="109" t="s">
        <v>100</v>
      </c>
      <c r="D14" s="110" t="s">
        <v>96</v>
      </c>
      <c r="E14" s="111">
        <v>1.5</v>
      </c>
      <c r="F14" s="112">
        <v>0.5</v>
      </c>
      <c r="G14" s="114" t="str">
        <f t="shared" si="0"/>
        <v>0,750</v>
      </c>
      <c r="I14" s="116"/>
      <c r="J14" s="115"/>
      <c r="K14" s="116">
        <f t="shared" si="1"/>
        <v>0</v>
      </c>
    </row>
    <row r="15" spans="1:11" ht="12.75">
      <c r="A15" s="117">
        <v>5</v>
      </c>
      <c r="B15" s="118" t="s">
        <v>102</v>
      </c>
      <c r="C15" s="109" t="s">
        <v>103</v>
      </c>
      <c r="D15" s="110" t="s">
        <v>87</v>
      </c>
      <c r="E15" s="111">
        <v>20</v>
      </c>
      <c r="F15" s="112">
        <v>0.145</v>
      </c>
      <c r="G15" s="114" t="str">
        <f t="shared" si="0"/>
        <v>2,900</v>
      </c>
      <c r="I15" s="116"/>
      <c r="J15" s="115"/>
      <c r="K15" s="116">
        <f t="shared" si="1"/>
        <v>0</v>
      </c>
    </row>
    <row r="16" spans="1:11" ht="12.75">
      <c r="A16" s="117">
        <v>6</v>
      </c>
      <c r="B16" s="118" t="s">
        <v>104</v>
      </c>
      <c r="C16" s="109" t="s">
        <v>105</v>
      </c>
      <c r="D16" s="110" t="s">
        <v>96</v>
      </c>
      <c r="E16" s="111">
        <v>4</v>
      </c>
      <c r="F16" s="112">
        <v>0.26</v>
      </c>
      <c r="G16" s="114" t="str">
        <f t="shared" si="0"/>
        <v>1,040</v>
      </c>
      <c r="I16" s="116"/>
      <c r="J16" s="115"/>
      <c r="K16" s="116">
        <f t="shared" si="1"/>
        <v>0</v>
      </c>
    </row>
    <row r="17" spans="1:11" ht="12.75">
      <c r="A17" s="117">
        <v>7</v>
      </c>
      <c r="B17" s="118" t="s">
        <v>107</v>
      </c>
      <c r="C17" s="109" t="s">
        <v>108</v>
      </c>
      <c r="D17" s="110" t="s">
        <v>109</v>
      </c>
      <c r="E17" s="111">
        <v>5.006</v>
      </c>
      <c r="F17" s="112">
        <v>0</v>
      </c>
      <c r="G17" s="114" t="str">
        <f t="shared" si="0"/>
        <v>0,000</v>
      </c>
      <c r="I17" s="116"/>
      <c r="J17" s="115"/>
      <c r="K17" s="116">
        <f t="shared" si="1"/>
        <v>0</v>
      </c>
    </row>
    <row r="18" spans="1:11" ht="12.75">
      <c r="A18" s="117">
        <v>8</v>
      </c>
      <c r="B18" s="118" t="s">
        <v>110</v>
      </c>
      <c r="C18" s="109" t="s">
        <v>111</v>
      </c>
      <c r="D18" s="110" t="s">
        <v>109</v>
      </c>
      <c r="E18" s="111">
        <v>45.054</v>
      </c>
      <c r="F18" s="112">
        <v>0</v>
      </c>
      <c r="G18" s="114" t="str">
        <f t="shared" si="0"/>
        <v>0,000</v>
      </c>
      <c r="I18" s="116"/>
      <c r="J18" s="115"/>
      <c r="K18" s="116">
        <f t="shared" si="1"/>
        <v>0</v>
      </c>
    </row>
    <row r="19" spans="1:11" ht="12.75">
      <c r="A19" s="117">
        <v>9</v>
      </c>
      <c r="B19" s="118" t="s">
        <v>112</v>
      </c>
      <c r="C19" s="109" t="s">
        <v>113</v>
      </c>
      <c r="D19" s="110" t="s">
        <v>109</v>
      </c>
      <c r="E19" s="111">
        <v>0.316</v>
      </c>
      <c r="F19" s="112">
        <v>0</v>
      </c>
      <c r="G19" s="114" t="str">
        <f t="shared" si="0"/>
        <v>0,000</v>
      </c>
      <c r="I19" s="116"/>
      <c r="J19" s="115"/>
      <c r="K19" s="116">
        <f t="shared" si="1"/>
        <v>0</v>
      </c>
    </row>
    <row r="20" spans="1:11" ht="12.75">
      <c r="A20" s="117">
        <v>10</v>
      </c>
      <c r="B20" s="118" t="s">
        <v>114</v>
      </c>
      <c r="C20" s="109" t="s">
        <v>115</v>
      </c>
      <c r="D20" s="110" t="s">
        <v>109</v>
      </c>
      <c r="E20" s="111">
        <v>4.69</v>
      </c>
      <c r="F20" s="112">
        <v>0</v>
      </c>
      <c r="G20" s="114" t="str">
        <f t="shared" si="0"/>
        <v>0,000</v>
      </c>
      <c r="I20" s="116"/>
      <c r="J20" s="115"/>
      <c r="K20" s="116">
        <f t="shared" si="1"/>
        <v>0</v>
      </c>
    </row>
    <row r="21" spans="3:11" ht="12.75">
      <c r="C21" s="120" t="str">
        <f>CONCATENATE(B9," celkem")</f>
        <v>11 celkem</v>
      </c>
      <c r="G21" s="121">
        <f>SUBTOTAL(9,G11:G20)</f>
        <v>0</v>
      </c>
      <c r="I21" s="122">
        <f>SUBTOTAL(9,I11:I20)</f>
        <v>0</v>
      </c>
      <c r="K21" s="122">
        <f>SUBTOTAL(9,K11:K20)</f>
        <v>0</v>
      </c>
    </row>
    <row r="23" spans="2:3" ht="15">
      <c r="B23" s="105" t="s">
        <v>116</v>
      </c>
      <c r="C23" s="106" t="s">
        <v>117</v>
      </c>
    </row>
    <row r="25" spans="1:11" ht="12.75">
      <c r="A25" s="117">
        <v>1</v>
      </c>
      <c r="B25" s="118" t="s">
        <v>118</v>
      </c>
      <c r="C25" s="109" t="s">
        <v>119</v>
      </c>
      <c r="D25" s="110" t="s">
        <v>120</v>
      </c>
      <c r="E25" s="111">
        <v>130.2</v>
      </c>
      <c r="F25" s="112">
        <v>0</v>
      </c>
      <c r="G25" s="113">
        <f aca="true" t="shared" si="2" ref="G25:G35">E25*F25</f>
        <v>0</v>
      </c>
      <c r="I25" s="116"/>
      <c r="J25" s="115"/>
      <c r="K25" s="116">
        <f aca="true" t="shared" si="3" ref="K25:K35">E25*J25</f>
        <v>0</v>
      </c>
    </row>
    <row r="26" spans="1:11" ht="12.75">
      <c r="A26" s="117">
        <v>2</v>
      </c>
      <c r="B26" s="118" t="s">
        <v>123</v>
      </c>
      <c r="C26" s="109" t="s">
        <v>124</v>
      </c>
      <c r="D26" s="110" t="s">
        <v>120</v>
      </c>
      <c r="E26" s="111">
        <v>104.115</v>
      </c>
      <c r="F26" s="112">
        <v>0</v>
      </c>
      <c r="G26" s="113">
        <f t="shared" si="2"/>
        <v>0</v>
      </c>
      <c r="I26" s="116"/>
      <c r="J26" s="115"/>
      <c r="K26" s="116">
        <f t="shared" si="3"/>
        <v>0</v>
      </c>
    </row>
    <row r="27" spans="1:11" ht="12.75">
      <c r="A27" s="117">
        <v>3</v>
      </c>
      <c r="B27" s="118" t="s">
        <v>127</v>
      </c>
      <c r="C27" s="109" t="s">
        <v>128</v>
      </c>
      <c r="D27" s="110" t="s">
        <v>120</v>
      </c>
      <c r="E27" s="111">
        <v>52.058</v>
      </c>
      <c r="F27" s="112">
        <v>0</v>
      </c>
      <c r="G27" s="113">
        <f t="shared" si="2"/>
        <v>0</v>
      </c>
      <c r="I27" s="116"/>
      <c r="J27" s="115"/>
      <c r="K27" s="116">
        <f t="shared" si="3"/>
        <v>0</v>
      </c>
    </row>
    <row r="28" spans="1:11" ht="12.75">
      <c r="A28" s="117">
        <v>4</v>
      </c>
      <c r="B28" s="118" t="s">
        <v>131</v>
      </c>
      <c r="C28" s="109" t="s">
        <v>132</v>
      </c>
      <c r="D28" s="110" t="s">
        <v>120</v>
      </c>
      <c r="E28" s="111">
        <v>2.025</v>
      </c>
      <c r="F28" s="112">
        <v>0</v>
      </c>
      <c r="G28" s="113">
        <f t="shared" si="2"/>
        <v>0</v>
      </c>
      <c r="I28" s="116"/>
      <c r="J28" s="115"/>
      <c r="K28" s="116">
        <f t="shared" si="3"/>
        <v>0</v>
      </c>
    </row>
    <row r="29" spans="1:11" ht="12.75">
      <c r="A29" s="117">
        <v>5</v>
      </c>
      <c r="B29" s="118" t="s">
        <v>135</v>
      </c>
      <c r="C29" s="109" t="s">
        <v>136</v>
      </c>
      <c r="D29" s="110" t="s">
        <v>120</v>
      </c>
      <c r="E29" s="111">
        <v>1.013</v>
      </c>
      <c r="F29" s="112">
        <v>0</v>
      </c>
      <c r="G29" s="113">
        <f t="shared" si="2"/>
        <v>0</v>
      </c>
      <c r="I29" s="116"/>
      <c r="J29" s="115"/>
      <c r="K29" s="116">
        <f t="shared" si="3"/>
        <v>0</v>
      </c>
    </row>
    <row r="30" spans="1:11" ht="12.75">
      <c r="A30" s="117">
        <v>6</v>
      </c>
      <c r="B30" s="118" t="s">
        <v>138</v>
      </c>
      <c r="C30" s="109" t="s">
        <v>139</v>
      </c>
      <c r="D30" s="110" t="s">
        <v>120</v>
      </c>
      <c r="E30" s="111">
        <v>0.216</v>
      </c>
      <c r="F30" s="112">
        <v>0</v>
      </c>
      <c r="G30" s="113">
        <f t="shared" si="2"/>
        <v>0</v>
      </c>
      <c r="I30" s="116"/>
      <c r="J30" s="115"/>
      <c r="K30" s="116">
        <f t="shared" si="3"/>
        <v>0</v>
      </c>
    </row>
    <row r="31" spans="1:11" ht="12.75">
      <c r="A31" s="117">
        <v>7</v>
      </c>
      <c r="B31" s="118" t="s">
        <v>142</v>
      </c>
      <c r="C31" s="109" t="s">
        <v>143</v>
      </c>
      <c r="D31" s="110" t="s">
        <v>120</v>
      </c>
      <c r="E31" s="111">
        <v>106.35</v>
      </c>
      <c r="F31" s="112">
        <v>0</v>
      </c>
      <c r="G31" s="113">
        <f t="shared" si="2"/>
        <v>0</v>
      </c>
      <c r="I31" s="116"/>
      <c r="J31" s="115"/>
      <c r="K31" s="116">
        <f t="shared" si="3"/>
        <v>0</v>
      </c>
    </row>
    <row r="32" spans="1:11" ht="12.75">
      <c r="A32" s="117">
        <v>8</v>
      </c>
      <c r="B32" s="118" t="s">
        <v>145</v>
      </c>
      <c r="C32" s="109" t="s">
        <v>146</v>
      </c>
      <c r="D32" s="110" t="s">
        <v>120</v>
      </c>
      <c r="E32" s="111">
        <v>106.35</v>
      </c>
      <c r="F32" s="112">
        <v>0</v>
      </c>
      <c r="G32" s="113">
        <f t="shared" si="2"/>
        <v>0</v>
      </c>
      <c r="I32" s="116"/>
      <c r="J32" s="115"/>
      <c r="K32" s="116">
        <f t="shared" si="3"/>
        <v>0</v>
      </c>
    </row>
    <row r="33" spans="1:11" ht="12.75">
      <c r="A33" s="117">
        <v>9</v>
      </c>
      <c r="B33" s="118" t="s">
        <v>147</v>
      </c>
      <c r="C33" s="109" t="s">
        <v>148</v>
      </c>
      <c r="D33" s="110" t="s">
        <v>109</v>
      </c>
      <c r="E33" s="111">
        <v>180.8</v>
      </c>
      <c r="F33" s="112">
        <v>0</v>
      </c>
      <c r="G33" s="113">
        <f t="shared" si="2"/>
        <v>0</v>
      </c>
      <c r="I33" s="116"/>
      <c r="J33" s="115"/>
      <c r="K33" s="116">
        <f t="shared" si="3"/>
        <v>0</v>
      </c>
    </row>
    <row r="34" spans="1:11" ht="12.75">
      <c r="A34" s="117">
        <v>10</v>
      </c>
      <c r="B34" s="118" t="s">
        <v>149</v>
      </c>
      <c r="C34" s="109" t="s">
        <v>150</v>
      </c>
      <c r="D34" s="110" t="s">
        <v>96</v>
      </c>
      <c r="E34" s="111">
        <v>431.5</v>
      </c>
      <c r="F34" s="112">
        <v>0</v>
      </c>
      <c r="G34" s="113">
        <f t="shared" si="2"/>
        <v>0</v>
      </c>
      <c r="I34" s="116"/>
      <c r="J34" s="115"/>
      <c r="K34" s="116">
        <f t="shared" si="3"/>
        <v>0</v>
      </c>
    </row>
    <row r="35" spans="1:11" ht="12.75">
      <c r="A35" s="117">
        <v>11</v>
      </c>
      <c r="B35" s="118" t="s">
        <v>152</v>
      </c>
      <c r="C35" s="109" t="s">
        <v>153</v>
      </c>
      <c r="D35" s="110" t="s">
        <v>120</v>
      </c>
      <c r="E35" s="111">
        <v>12</v>
      </c>
      <c r="F35" s="112">
        <v>0</v>
      </c>
      <c r="G35" s="113">
        <f t="shared" si="2"/>
        <v>0</v>
      </c>
      <c r="I35" s="116"/>
      <c r="J35" s="115"/>
      <c r="K35" s="116">
        <f t="shared" si="3"/>
        <v>0</v>
      </c>
    </row>
    <row r="36" spans="3:11" ht="12.75">
      <c r="C36" s="120" t="str">
        <f>CONCATENATE(B23," celkem")</f>
        <v>13 celkem</v>
      </c>
      <c r="G36" s="121">
        <f>SUBTOTAL(9,G25:G35)</f>
        <v>0</v>
      </c>
      <c r="I36" s="122">
        <f>SUBTOTAL(9,I25:I35)</f>
        <v>0</v>
      </c>
      <c r="K36" s="122">
        <f>SUBTOTAL(9,K25:K35)</f>
        <v>0</v>
      </c>
    </row>
    <row r="38" spans="2:3" ht="15">
      <c r="B38" s="105" t="s">
        <v>154</v>
      </c>
      <c r="C38" s="106" t="s">
        <v>155</v>
      </c>
    </row>
    <row r="40" spans="1:11" ht="12.75">
      <c r="A40" s="117">
        <v>1</v>
      </c>
      <c r="B40" s="118" t="s">
        <v>156</v>
      </c>
      <c r="C40" s="109" t="s">
        <v>157</v>
      </c>
      <c r="D40" s="110" t="s">
        <v>120</v>
      </c>
      <c r="E40" s="111">
        <v>68.7</v>
      </c>
      <c r="F40" s="112">
        <v>0</v>
      </c>
      <c r="G40" s="113">
        <f>E40*F40</f>
        <v>0</v>
      </c>
      <c r="I40" s="116"/>
      <c r="J40" s="115"/>
      <c r="K40" s="116">
        <f>E40*J40</f>
        <v>0</v>
      </c>
    </row>
    <row r="41" spans="1:11" ht="12.75">
      <c r="A41" s="117">
        <v>2</v>
      </c>
      <c r="B41" s="118" t="s">
        <v>142</v>
      </c>
      <c r="C41" s="109" t="s">
        <v>143</v>
      </c>
      <c r="D41" s="110" t="s">
        <v>120</v>
      </c>
      <c r="E41" s="111">
        <v>68.7</v>
      </c>
      <c r="F41" s="112">
        <v>0</v>
      </c>
      <c r="G41" s="113">
        <f>E41*F41</f>
        <v>0</v>
      </c>
      <c r="I41" s="116"/>
      <c r="J41" s="115"/>
      <c r="K41" s="116">
        <f>E41*J41</f>
        <v>0</v>
      </c>
    </row>
    <row r="42" spans="1:11" ht="12.75">
      <c r="A42" s="117">
        <v>3</v>
      </c>
      <c r="B42" s="118" t="s">
        <v>145</v>
      </c>
      <c r="C42" s="109" t="s">
        <v>146</v>
      </c>
      <c r="D42" s="110" t="s">
        <v>120</v>
      </c>
      <c r="E42" s="111">
        <v>68.7</v>
      </c>
      <c r="F42" s="112">
        <v>0</v>
      </c>
      <c r="G42" s="113">
        <f>E42*F42</f>
        <v>0</v>
      </c>
      <c r="I42" s="116"/>
      <c r="J42" s="115"/>
      <c r="K42" s="116">
        <f>E42*J42</f>
        <v>0</v>
      </c>
    </row>
    <row r="43" spans="1:11" ht="12.75">
      <c r="A43" s="117">
        <v>4</v>
      </c>
      <c r="B43" s="118" t="s">
        <v>160</v>
      </c>
      <c r="C43" s="109" t="s">
        <v>161</v>
      </c>
      <c r="D43" s="110" t="s">
        <v>96</v>
      </c>
      <c r="E43" s="111">
        <v>410</v>
      </c>
      <c r="F43" s="112">
        <v>0</v>
      </c>
      <c r="G43" s="113">
        <f>E43*F43</f>
        <v>0</v>
      </c>
      <c r="I43" s="116"/>
      <c r="J43" s="115"/>
      <c r="K43" s="116">
        <f>E43*J43</f>
        <v>0</v>
      </c>
    </row>
    <row r="44" spans="1:11" ht="12.75">
      <c r="A44" s="117">
        <v>5</v>
      </c>
      <c r="B44" s="118" t="s">
        <v>162</v>
      </c>
      <c r="C44" s="109" t="s">
        <v>163</v>
      </c>
      <c r="D44" s="110" t="s">
        <v>96</v>
      </c>
      <c r="E44" s="111">
        <v>410</v>
      </c>
      <c r="F44" s="112">
        <v>0</v>
      </c>
      <c r="G44" s="113">
        <f>E44*F44</f>
        <v>0</v>
      </c>
      <c r="I44" s="116"/>
      <c r="J44" s="115"/>
      <c r="K44" s="116">
        <f>E44*J44</f>
        <v>0</v>
      </c>
    </row>
    <row r="45" spans="3:11" ht="12.75">
      <c r="C45" s="120" t="str">
        <f>CONCATENATE(B38," celkem")</f>
        <v>18 celkem</v>
      </c>
      <c r="G45" s="121">
        <f>SUBTOTAL(9,G40:G44)</f>
        <v>0</v>
      </c>
      <c r="I45" s="122">
        <f>SUBTOTAL(9,I40:I44)</f>
        <v>0</v>
      </c>
      <c r="K45" s="122">
        <f>SUBTOTAL(9,K40:K44)</f>
        <v>0</v>
      </c>
    </row>
    <row r="47" spans="2:3" ht="15">
      <c r="B47" s="105" t="s">
        <v>166</v>
      </c>
      <c r="C47" s="106" t="s">
        <v>167</v>
      </c>
    </row>
    <row r="49" spans="1:11" ht="12.75">
      <c r="A49" s="117">
        <v>1</v>
      </c>
      <c r="B49" s="118" t="s">
        <v>168</v>
      </c>
      <c r="C49" s="109" t="s">
        <v>169</v>
      </c>
      <c r="D49" s="110" t="s">
        <v>96</v>
      </c>
      <c r="E49" s="111">
        <v>466</v>
      </c>
      <c r="F49" s="112">
        <v>0</v>
      </c>
      <c r="G49" s="113">
        <f aca="true" t="shared" si="4" ref="G49:G61">E49*F49</f>
        <v>0</v>
      </c>
      <c r="I49" s="116"/>
      <c r="J49" s="115"/>
      <c r="K49" s="116">
        <f>E49*J49</f>
        <v>0</v>
      </c>
    </row>
    <row r="50" spans="1:11" ht="12.75">
      <c r="A50" s="117">
        <v>2</v>
      </c>
      <c r="B50" s="118" t="s">
        <v>172</v>
      </c>
      <c r="C50" s="109" t="s">
        <v>173</v>
      </c>
      <c r="D50" s="110" t="s">
        <v>96</v>
      </c>
      <c r="E50" s="111">
        <v>4</v>
      </c>
      <c r="F50" s="112">
        <v>0</v>
      </c>
      <c r="G50" s="113">
        <f t="shared" si="4"/>
        <v>0</v>
      </c>
      <c r="I50" s="116"/>
      <c r="J50" s="115"/>
      <c r="K50" s="116">
        <f>E50*J50</f>
        <v>0</v>
      </c>
    </row>
    <row r="51" spans="1:11" ht="12.75">
      <c r="A51" s="117">
        <v>3</v>
      </c>
      <c r="B51" s="118" t="s">
        <v>174</v>
      </c>
      <c r="C51" s="109" t="s">
        <v>175</v>
      </c>
      <c r="D51" s="110" t="s">
        <v>96</v>
      </c>
      <c r="E51" s="111">
        <v>429</v>
      </c>
      <c r="F51" s="112">
        <v>0.08565</v>
      </c>
      <c r="G51" s="113">
        <f t="shared" si="4"/>
        <v>36.74385</v>
      </c>
      <c r="I51" s="116"/>
      <c r="J51" s="115"/>
      <c r="K51" s="116">
        <f>E51*J51</f>
        <v>0</v>
      </c>
    </row>
    <row r="52" spans="1:11" ht="12.75">
      <c r="A52" s="126" t="s">
        <v>177</v>
      </c>
      <c r="B52" s="127" t="s">
        <v>178</v>
      </c>
      <c r="C52" s="109" t="s">
        <v>179</v>
      </c>
      <c r="D52" s="110" t="s">
        <v>96</v>
      </c>
      <c r="E52" s="111">
        <v>425</v>
      </c>
      <c r="F52" s="112">
        <v>0.183</v>
      </c>
      <c r="G52" s="113">
        <f t="shared" si="4"/>
        <v>77.77499999999999</v>
      </c>
      <c r="H52" s="115"/>
      <c r="I52" s="116">
        <f>E52*H52</f>
        <v>0</v>
      </c>
      <c r="K52" s="116"/>
    </row>
    <row r="53" spans="1:11" ht="12.75">
      <c r="A53" s="126" t="s">
        <v>180</v>
      </c>
      <c r="B53" s="127" t="s">
        <v>178</v>
      </c>
      <c r="C53" s="109" t="s">
        <v>181</v>
      </c>
      <c r="D53" s="110" t="s">
        <v>96</v>
      </c>
      <c r="E53" s="111">
        <v>2</v>
      </c>
      <c r="F53" s="112">
        <v>0.183</v>
      </c>
      <c r="G53" s="113">
        <f t="shared" si="4"/>
        <v>0.366</v>
      </c>
      <c r="H53" s="115"/>
      <c r="I53" s="116">
        <f>E53*H53</f>
        <v>0</v>
      </c>
      <c r="K53" s="116"/>
    </row>
    <row r="54" spans="1:11" ht="12.75">
      <c r="A54" s="126" t="s">
        <v>182</v>
      </c>
      <c r="B54" s="127" t="s">
        <v>178</v>
      </c>
      <c r="C54" s="109" t="s">
        <v>183</v>
      </c>
      <c r="D54" s="110" t="s">
        <v>96</v>
      </c>
      <c r="E54" s="111">
        <v>4</v>
      </c>
      <c r="F54" s="112">
        <v>0.183</v>
      </c>
      <c r="G54" s="113">
        <f t="shared" si="4"/>
        <v>0.732</v>
      </c>
      <c r="H54" s="115"/>
      <c r="I54" s="116">
        <f>E54*H54</f>
        <v>0</v>
      </c>
      <c r="K54" s="116"/>
    </row>
    <row r="55" spans="1:11" ht="12.75">
      <c r="A55" s="117">
        <v>4</v>
      </c>
      <c r="B55" s="118" t="s">
        <v>184</v>
      </c>
      <c r="C55" s="109" t="s">
        <v>185</v>
      </c>
      <c r="D55" s="110" t="s">
        <v>96</v>
      </c>
      <c r="E55" s="111">
        <v>1</v>
      </c>
      <c r="F55" s="112">
        <v>0</v>
      </c>
      <c r="G55" s="113">
        <f t="shared" si="4"/>
        <v>0</v>
      </c>
      <c r="I55" s="116"/>
      <c r="J55" s="115"/>
      <c r="K55" s="116">
        <f aca="true" t="shared" si="5" ref="K55:K61">E55*J55</f>
        <v>0</v>
      </c>
    </row>
    <row r="56" spans="1:11" ht="12.75">
      <c r="A56" s="117">
        <v>5</v>
      </c>
      <c r="B56" s="118" t="s">
        <v>186</v>
      </c>
      <c r="C56" s="109" t="s">
        <v>187</v>
      </c>
      <c r="D56" s="110" t="s">
        <v>96</v>
      </c>
      <c r="E56" s="111">
        <v>1</v>
      </c>
      <c r="F56" s="112">
        <v>0</v>
      </c>
      <c r="G56" s="113">
        <f t="shared" si="4"/>
        <v>0</v>
      </c>
      <c r="I56" s="116"/>
      <c r="J56" s="115"/>
      <c r="K56" s="116">
        <f t="shared" si="5"/>
        <v>0</v>
      </c>
    </row>
    <row r="57" spans="1:11" ht="12.75">
      <c r="A57" s="117">
        <v>6</v>
      </c>
      <c r="B57" s="118" t="s">
        <v>188</v>
      </c>
      <c r="C57" s="109" t="s">
        <v>189</v>
      </c>
      <c r="D57" s="110" t="s">
        <v>96</v>
      </c>
      <c r="E57" s="111">
        <v>1</v>
      </c>
      <c r="F57" s="112">
        <v>0.00601</v>
      </c>
      <c r="G57" s="113">
        <f t="shared" si="4"/>
        <v>0.00601</v>
      </c>
      <c r="I57" s="116"/>
      <c r="J57" s="115"/>
      <c r="K57" s="116">
        <f t="shared" si="5"/>
        <v>0</v>
      </c>
    </row>
    <row r="58" spans="1:11" ht="12.75">
      <c r="A58" s="117">
        <v>7</v>
      </c>
      <c r="B58" s="118" t="s">
        <v>190</v>
      </c>
      <c r="C58" s="109" t="s">
        <v>191</v>
      </c>
      <c r="D58" s="110" t="s">
        <v>96</v>
      </c>
      <c r="E58" s="111">
        <v>1</v>
      </c>
      <c r="F58" s="112">
        <v>0.00061</v>
      </c>
      <c r="G58" s="113">
        <f t="shared" si="4"/>
        <v>0.00061</v>
      </c>
      <c r="I58" s="116"/>
      <c r="J58" s="115"/>
      <c r="K58" s="116">
        <f t="shared" si="5"/>
        <v>0</v>
      </c>
    </row>
    <row r="59" spans="1:11" ht="12.75">
      <c r="A59" s="117">
        <v>8</v>
      </c>
      <c r="B59" s="118" t="s">
        <v>192</v>
      </c>
      <c r="C59" s="109" t="s">
        <v>193</v>
      </c>
      <c r="D59" s="110" t="s">
        <v>87</v>
      </c>
      <c r="E59" s="111">
        <v>3</v>
      </c>
      <c r="F59" s="112">
        <v>1E-05</v>
      </c>
      <c r="G59" s="113">
        <f t="shared" si="4"/>
        <v>3.0000000000000004E-05</v>
      </c>
      <c r="I59" s="116"/>
      <c r="J59" s="115"/>
      <c r="K59" s="116">
        <f t="shared" si="5"/>
        <v>0</v>
      </c>
    </row>
    <row r="60" spans="1:11" ht="12.75">
      <c r="A60" s="117">
        <v>9</v>
      </c>
      <c r="B60" s="118" t="s">
        <v>194</v>
      </c>
      <c r="C60" s="109" t="s">
        <v>195</v>
      </c>
      <c r="D60" s="110" t="s">
        <v>96</v>
      </c>
      <c r="E60" s="111">
        <v>1.5</v>
      </c>
      <c r="F60" s="112">
        <v>0</v>
      </c>
      <c r="G60" s="113">
        <f t="shared" si="4"/>
        <v>0</v>
      </c>
      <c r="I60" s="116"/>
      <c r="J60" s="115"/>
      <c r="K60" s="116">
        <f t="shared" si="5"/>
        <v>0</v>
      </c>
    </row>
    <row r="61" spans="1:11" ht="12.75">
      <c r="A61" s="117">
        <v>10</v>
      </c>
      <c r="B61" s="118" t="s">
        <v>197</v>
      </c>
      <c r="C61" s="109" t="s">
        <v>198</v>
      </c>
      <c r="D61" s="110" t="s">
        <v>199</v>
      </c>
      <c r="E61" s="111">
        <v>4</v>
      </c>
      <c r="F61" s="112">
        <v>0</v>
      </c>
      <c r="G61" s="113">
        <f t="shared" si="4"/>
        <v>0</v>
      </c>
      <c r="I61" s="116"/>
      <c r="J61" s="115"/>
      <c r="K61" s="116">
        <f t="shared" si="5"/>
        <v>0</v>
      </c>
    </row>
    <row r="62" spans="3:11" ht="12.75">
      <c r="C62" s="120" t="str">
        <f>CONCATENATE(B47," celkem")</f>
        <v>5 celkem</v>
      </c>
      <c r="G62" s="121">
        <f>SUBTOTAL(9,G49:G61)</f>
        <v>115.62349999999998</v>
      </c>
      <c r="I62" s="122">
        <f>SUBTOTAL(9,I49:I61)</f>
        <v>0</v>
      </c>
      <c r="K62" s="122">
        <f>SUBTOTAL(9,K49:K61)</f>
        <v>0</v>
      </c>
    </row>
    <row r="64" spans="2:3" ht="15">
      <c r="B64" s="105" t="s">
        <v>200</v>
      </c>
      <c r="C64" s="106" t="s">
        <v>201</v>
      </c>
    </row>
    <row r="66" spans="1:11" ht="12.75">
      <c r="A66" s="117">
        <v>1</v>
      </c>
      <c r="B66" s="118" t="s">
        <v>202</v>
      </c>
      <c r="C66" s="109" t="s">
        <v>203</v>
      </c>
      <c r="D66" s="110" t="s">
        <v>87</v>
      </c>
      <c r="E66" s="111">
        <v>464</v>
      </c>
      <c r="F66" s="112">
        <v>0.1295</v>
      </c>
      <c r="G66" s="113">
        <f aca="true" t="shared" si="6" ref="G66:G71">E66*F66</f>
        <v>60.088</v>
      </c>
      <c r="I66" s="116"/>
      <c r="J66" s="115"/>
      <c r="K66" s="116">
        <f>E66*J66</f>
        <v>0</v>
      </c>
    </row>
    <row r="67" spans="1:11" ht="12.75">
      <c r="A67" s="126" t="s">
        <v>210</v>
      </c>
      <c r="B67" s="127" t="s">
        <v>178</v>
      </c>
      <c r="C67" s="109" t="s">
        <v>211</v>
      </c>
      <c r="D67" s="110" t="s">
        <v>199</v>
      </c>
      <c r="E67" s="111">
        <v>853</v>
      </c>
      <c r="F67" s="112">
        <v>0.011</v>
      </c>
      <c r="G67" s="113">
        <f t="shared" si="6"/>
        <v>9.383</v>
      </c>
      <c r="H67" s="115"/>
      <c r="I67" s="116">
        <f>E67*H67</f>
        <v>0</v>
      </c>
      <c r="K67" s="116"/>
    </row>
    <row r="68" spans="1:11" ht="12.75">
      <c r="A68" s="126" t="s">
        <v>212</v>
      </c>
      <c r="B68" s="127" t="s">
        <v>178</v>
      </c>
      <c r="C68" s="109" t="s">
        <v>213</v>
      </c>
      <c r="D68" s="110" t="s">
        <v>199</v>
      </c>
      <c r="E68" s="111">
        <v>43</v>
      </c>
      <c r="F68" s="112">
        <v>0.055</v>
      </c>
      <c r="G68" s="113">
        <f t="shared" si="6"/>
        <v>2.365</v>
      </c>
      <c r="H68" s="115"/>
      <c r="I68" s="116">
        <f>E68*H68</f>
        <v>0</v>
      </c>
      <c r="K68" s="116"/>
    </row>
    <row r="69" spans="1:11" ht="12.75">
      <c r="A69" s="117">
        <v>2</v>
      </c>
      <c r="B69" s="118" t="s">
        <v>197</v>
      </c>
      <c r="C69" s="109" t="s">
        <v>214</v>
      </c>
      <c r="D69" s="110" t="s">
        <v>87</v>
      </c>
      <c r="E69" s="111">
        <v>9</v>
      </c>
      <c r="F69" s="112">
        <v>0</v>
      </c>
      <c r="G69" s="113">
        <f t="shared" si="6"/>
        <v>0</v>
      </c>
      <c r="I69" s="116"/>
      <c r="J69" s="115"/>
      <c r="K69" s="116">
        <f>E69*J69</f>
        <v>0</v>
      </c>
    </row>
    <row r="70" spans="1:11" ht="12.75">
      <c r="A70" s="117">
        <v>3</v>
      </c>
      <c r="B70" s="118" t="s">
        <v>197</v>
      </c>
      <c r="C70" s="109" t="s">
        <v>215</v>
      </c>
      <c r="D70" s="110" t="s">
        <v>199</v>
      </c>
      <c r="E70" s="111">
        <v>2</v>
      </c>
      <c r="F70" s="112">
        <v>0</v>
      </c>
      <c r="G70" s="113">
        <f t="shared" si="6"/>
        <v>0</v>
      </c>
      <c r="I70" s="116"/>
      <c r="J70" s="115"/>
      <c r="K70" s="116">
        <f>E70*J70</f>
        <v>0</v>
      </c>
    </row>
    <row r="71" spans="1:11" ht="12.75">
      <c r="A71" s="117">
        <v>4</v>
      </c>
      <c r="B71" s="118" t="s">
        <v>197</v>
      </c>
      <c r="C71" s="109" t="s">
        <v>216</v>
      </c>
      <c r="D71" s="110" t="s">
        <v>199</v>
      </c>
      <c r="E71" s="111">
        <v>2</v>
      </c>
      <c r="F71" s="112">
        <v>0</v>
      </c>
      <c r="G71" s="113">
        <f t="shared" si="6"/>
        <v>0</v>
      </c>
      <c r="I71" s="116"/>
      <c r="J71" s="115"/>
      <c r="K71" s="116">
        <f>E71*J71</f>
        <v>0</v>
      </c>
    </row>
    <row r="72" spans="3:11" ht="12.75">
      <c r="C72" s="120" t="str">
        <f>CONCATENATE(B64," celkem")</f>
        <v>91 celkem</v>
      </c>
      <c r="G72" s="121">
        <f>SUBTOTAL(9,G66:G71)</f>
        <v>71.836</v>
      </c>
      <c r="I72" s="122">
        <f>SUBTOTAL(9,I66:I71)</f>
        <v>0</v>
      </c>
      <c r="K72" s="122">
        <f>SUBTOTAL(9,K66:K71)</f>
        <v>0</v>
      </c>
    </row>
    <row r="74" spans="2:3" ht="15">
      <c r="B74" s="105" t="s">
        <v>217</v>
      </c>
      <c r="C74" s="106" t="s">
        <v>218</v>
      </c>
    </row>
    <row r="76" spans="1:11" ht="12.75">
      <c r="A76" s="117">
        <v>1</v>
      </c>
      <c r="B76" s="118" t="s">
        <v>219</v>
      </c>
      <c r="C76" s="109" t="s">
        <v>220</v>
      </c>
      <c r="D76" s="110" t="s">
        <v>109</v>
      </c>
      <c r="E76" s="111">
        <v>187.46</v>
      </c>
      <c r="F76" s="112">
        <v>0</v>
      </c>
      <c r="G76" s="113">
        <f>E76*F76</f>
        <v>0</v>
      </c>
      <c r="I76" s="116"/>
      <c r="J76" s="115"/>
      <c r="K76" s="116">
        <f>E76*J76</f>
        <v>0</v>
      </c>
    </row>
    <row r="77" spans="3:11" ht="12.75">
      <c r="C77" s="120" t="str">
        <f>CONCATENATE(B74," celkem")</f>
        <v>99 celkem</v>
      </c>
      <c r="G77" s="121">
        <f>SUBTOTAL(9,G76:G76)</f>
        <v>0</v>
      </c>
      <c r="I77" s="122">
        <f>SUBTOTAL(9,I76:I76)</f>
        <v>0</v>
      </c>
      <c r="K77" s="122">
        <f>SUBTOTAL(9,K76:K76)</f>
        <v>0</v>
      </c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1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2.375" style="0" customWidth="1"/>
    <col min="2" max="2" width="63.12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230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16</v>
      </c>
      <c r="B3" s="134" t="str">
        <f>'Soupis prací'!C2</f>
        <v>Chodník podél ul.Školní v Petřvaldě</v>
      </c>
      <c r="C3" s="134"/>
      <c r="D3" s="134"/>
      <c r="E3" s="134"/>
      <c r="F3" s="41"/>
    </row>
    <row r="4" spans="1:6" ht="12.75">
      <c r="A4" s="36" t="s">
        <v>18</v>
      </c>
      <c r="B4" s="57" t="str">
        <f>'Soupis prací'!H2</f>
        <v>SCU 96</v>
      </c>
      <c r="C4" s="41"/>
      <c r="D4" s="42" t="s">
        <v>22</v>
      </c>
      <c r="E4" s="43">
        <f>'Soupis prací'!C4</f>
        <v>42759</v>
      </c>
      <c r="F4" s="41"/>
    </row>
    <row r="5" spans="1:6" ht="12.75">
      <c r="A5" s="36" t="s">
        <v>21</v>
      </c>
      <c r="B5" s="134" t="str">
        <f>'Soupis prací'!C3</f>
        <v>Úsek č.2</v>
      </c>
      <c r="C5" s="135"/>
      <c r="D5" s="135"/>
      <c r="E5" s="135"/>
      <c r="F5" s="41"/>
    </row>
    <row r="6" spans="1:6" ht="12.75">
      <c r="A6" s="36" t="s">
        <v>20</v>
      </c>
      <c r="B6" s="134" t="str">
        <f>'Soupis prací'!H3</f>
        <v>01</v>
      </c>
      <c r="C6" s="135"/>
      <c r="D6" s="135"/>
      <c r="E6" s="135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23</v>
      </c>
      <c r="B8" s="45" t="s">
        <v>24</v>
      </c>
      <c r="C8" s="46" t="s">
        <v>19</v>
      </c>
      <c r="D8" s="46"/>
      <c r="E8" s="47"/>
      <c r="F8" s="48" t="s">
        <v>0</v>
      </c>
    </row>
    <row r="9" spans="1:6" ht="13.5" thickBot="1">
      <c r="A9" s="49"/>
      <c r="B9" s="50"/>
      <c r="C9" s="51" t="s">
        <v>33</v>
      </c>
      <c r="D9" s="51" t="s">
        <v>34</v>
      </c>
      <c r="E9" s="52" t="s">
        <v>25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3" t="str">
        <f>'Soupis prací'!B9</f>
        <v>11</v>
      </c>
      <c r="B11" s="124" t="str">
        <f>'Soupis prací'!C9</f>
        <v>Přípravné a přidružené práce</v>
      </c>
      <c r="C11" s="125">
        <f>'Soupis prací'!I21</f>
        <v>0</v>
      </c>
      <c r="D11" s="125">
        <f>'Soupis prací'!K21</f>
        <v>0</v>
      </c>
      <c r="E11" s="1">
        <f aca="true" t="shared" si="0" ref="E11:E16">C11+D11</f>
        <v>0</v>
      </c>
      <c r="F11" s="39">
        <f>'Soupis prací'!G21</f>
        <v>0</v>
      </c>
    </row>
    <row r="12" spans="1:6" ht="12.75">
      <c r="A12" s="123" t="str">
        <f>'Soupis prací'!B23</f>
        <v>13</v>
      </c>
      <c r="B12" s="124" t="str">
        <f>'Soupis prací'!C23</f>
        <v>Hloubené vykopávky</v>
      </c>
      <c r="C12" s="125">
        <f>'Soupis prací'!I36</f>
        <v>0</v>
      </c>
      <c r="D12" s="125">
        <f>'Soupis prací'!K36</f>
        <v>0</v>
      </c>
      <c r="E12" s="1">
        <f t="shared" si="0"/>
        <v>0</v>
      </c>
      <c r="F12" s="39">
        <f>'Soupis prací'!G36</f>
        <v>0</v>
      </c>
    </row>
    <row r="13" spans="1:6" ht="12.75">
      <c r="A13" s="123" t="str">
        <f>'Soupis prací'!B38</f>
        <v>18</v>
      </c>
      <c r="B13" s="124" t="str">
        <f>'Soupis prací'!C38</f>
        <v>Povrchové úpravy terénu</v>
      </c>
      <c r="C13" s="125">
        <f>'Soupis prací'!I45</f>
        <v>0</v>
      </c>
      <c r="D13" s="125">
        <f>'Soupis prací'!K45</f>
        <v>0</v>
      </c>
      <c r="E13" s="1">
        <f t="shared" si="0"/>
        <v>0</v>
      </c>
      <c r="F13" s="39">
        <f>'Soupis prací'!G45</f>
        <v>0</v>
      </c>
    </row>
    <row r="14" spans="1:6" ht="12.75">
      <c r="A14" s="123" t="str">
        <f>'Soupis prací'!B47</f>
        <v>5</v>
      </c>
      <c r="B14" s="124" t="str">
        <f>'Soupis prací'!C47</f>
        <v>Komunikace</v>
      </c>
      <c r="C14" s="125">
        <f>'Soupis prací'!I62</f>
        <v>0</v>
      </c>
      <c r="D14" s="125">
        <f>'Soupis prací'!K62</f>
        <v>0</v>
      </c>
      <c r="E14" s="1">
        <f t="shared" si="0"/>
        <v>0</v>
      </c>
      <c r="F14" s="39">
        <f>'Soupis prací'!G62</f>
        <v>115.62349999999998</v>
      </c>
    </row>
    <row r="15" spans="1:6" ht="12.75">
      <c r="A15" s="123" t="str">
        <f>'Soupis prací'!B64</f>
        <v>91</v>
      </c>
      <c r="B15" s="124" t="str">
        <f>'Soupis prací'!C64</f>
        <v>Doplňkové konstrukce a práce na pozem.komunikacích a zpev.plochách</v>
      </c>
      <c r="C15" s="125">
        <f>'Soupis prací'!I72</f>
        <v>0</v>
      </c>
      <c r="D15" s="125">
        <f>'Soupis prací'!K72</f>
        <v>0</v>
      </c>
      <c r="E15" s="1">
        <f t="shared" si="0"/>
        <v>0</v>
      </c>
      <c r="F15" s="39">
        <f>'Soupis prací'!G72</f>
        <v>71.836</v>
      </c>
    </row>
    <row r="16" spans="1:6" ht="12.75">
      <c r="A16" s="123" t="str">
        <f>'Soupis prací'!B74</f>
        <v>99</v>
      </c>
      <c r="B16" s="124" t="str">
        <f>'Soupis prací'!C74</f>
        <v>Přesun hmot</v>
      </c>
      <c r="C16" s="125">
        <f>'Soupis prací'!I77</f>
        <v>0</v>
      </c>
      <c r="D16" s="125">
        <f>'Soupis prací'!K77</f>
        <v>0</v>
      </c>
      <c r="E16" s="1">
        <f t="shared" si="0"/>
        <v>0</v>
      </c>
      <c r="F16" s="39">
        <f>'Soupis prací'!G77</f>
        <v>0</v>
      </c>
    </row>
    <row r="17" spans="1:6" ht="13.5" thickBot="1">
      <c r="A17" s="40"/>
      <c r="B17" s="54"/>
      <c r="C17" s="54"/>
      <c r="D17" s="54"/>
      <c r="E17" s="1"/>
      <c r="F17" s="39"/>
    </row>
    <row r="18" spans="1:6" ht="13.5" thickTop="1">
      <c r="A18" s="55"/>
      <c r="B18" s="56" t="s">
        <v>25</v>
      </c>
      <c r="C18" s="58">
        <f>SUM(C10:C17)</f>
        <v>0</v>
      </c>
      <c r="D18" s="59">
        <f>SUM(D10:D17)</f>
        <v>0</v>
      </c>
      <c r="E18" s="58">
        <f>SUM(E10:E17)</f>
        <v>0</v>
      </c>
      <c r="F18" s="59">
        <f>SUM(F10:F17)</f>
        <v>187.4595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13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77.6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231</v>
      </c>
    </row>
    <row r="2" spans="1:11" ht="12.75">
      <c r="A2" s="5" t="s">
        <v>29</v>
      </c>
      <c r="B2" s="5"/>
      <c r="C2" s="6" t="str">
        <f>+'Soupis prací'!C2</f>
        <v>Chodník podél ul.Školní v Petřvaldě</v>
      </c>
      <c r="D2" s="7"/>
      <c r="E2" s="7"/>
      <c r="F2" s="6"/>
      <c r="G2" s="8" t="s">
        <v>27</v>
      </c>
      <c r="H2" s="130" t="str">
        <f>+'Soupis prací'!H2</f>
        <v>SCU 96</v>
      </c>
      <c r="I2" s="130"/>
      <c r="J2" s="130"/>
      <c r="K2" s="130"/>
    </row>
    <row r="3" spans="1:11" ht="12.75">
      <c r="A3" s="5" t="s">
        <v>26</v>
      </c>
      <c r="B3" s="5"/>
      <c r="C3" s="9" t="str">
        <f>+'Soupis prací'!C3</f>
        <v>Úsek č.2</v>
      </c>
      <c r="D3" s="7"/>
      <c r="E3" s="7"/>
      <c r="F3" s="6"/>
      <c r="G3" s="8" t="s">
        <v>28</v>
      </c>
      <c r="H3" s="131" t="str">
        <f>+'Soupis prací'!H3</f>
        <v>01</v>
      </c>
      <c r="I3" s="131"/>
      <c r="J3" s="131"/>
      <c r="K3" s="131"/>
    </row>
    <row r="4" spans="1:7" ht="13.5" thickBot="1">
      <c r="A4" s="5" t="s">
        <v>1</v>
      </c>
      <c r="B4" s="5"/>
      <c r="C4" s="10">
        <f>+'Soupis prací'!C4</f>
        <v>42759</v>
      </c>
      <c r="D4" s="5"/>
      <c r="E4" s="5" t="s">
        <v>2</v>
      </c>
      <c r="F4" s="11"/>
      <c r="G4" s="12">
        <f>+'Soupis prací'!G4</f>
        <v>42759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30</v>
      </c>
      <c r="E6" s="62" t="s">
        <v>31</v>
      </c>
      <c r="F6" s="60" t="s">
        <v>32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17</v>
      </c>
      <c r="J7" s="27" t="s">
        <v>7</v>
      </c>
      <c r="K7" s="30" t="s">
        <v>17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83</v>
      </c>
      <c r="C10" s="106" t="s">
        <v>84</v>
      </c>
    </row>
    <row r="12" spans="1:11" ht="12.75">
      <c r="A12" s="107">
        <v>1</v>
      </c>
      <c r="B12" s="108" t="s">
        <v>85</v>
      </c>
      <c r="C12" s="109" t="s">
        <v>86</v>
      </c>
      <c r="D12" s="110" t="s">
        <v>87</v>
      </c>
      <c r="E12" s="111">
        <v>3</v>
      </c>
      <c r="F12" s="112">
        <v>0</v>
      </c>
      <c r="G12" s="113" t="str">
        <f>FIXED(E12*F12,3,TRUE)</f>
        <v>0,000</v>
      </c>
      <c r="I12" s="116"/>
      <c r="J12" s="115"/>
      <c r="K12" s="116">
        <f>E12*J12</f>
        <v>0</v>
      </c>
    </row>
    <row r="13" spans="3:11" ht="12.75">
      <c r="C13" s="119" t="s">
        <v>88</v>
      </c>
      <c r="E13" s="111">
        <v>0</v>
      </c>
      <c r="G13" s="113"/>
      <c r="I13" s="116"/>
      <c r="K13" s="116"/>
    </row>
    <row r="14" spans="3:11" ht="12.75">
      <c r="C14" s="119" t="s">
        <v>89</v>
      </c>
      <c r="E14" s="111">
        <v>3</v>
      </c>
      <c r="G14" s="113"/>
      <c r="I14" s="116"/>
      <c r="K14" s="116"/>
    </row>
    <row r="15" spans="1:11" ht="12.75">
      <c r="A15" s="107">
        <v>2</v>
      </c>
      <c r="B15" s="108" t="s">
        <v>90</v>
      </c>
      <c r="C15" s="109" t="s">
        <v>91</v>
      </c>
      <c r="D15" s="110" t="s">
        <v>87</v>
      </c>
      <c r="E15" s="111">
        <v>4</v>
      </c>
      <c r="F15" s="112">
        <v>0</v>
      </c>
      <c r="G15" s="113" t="str">
        <f>FIXED(E15*F15,3,TRUE)</f>
        <v>0,000</v>
      </c>
      <c r="I15" s="116"/>
      <c r="J15" s="115"/>
      <c r="K15" s="116">
        <f>E15*J15</f>
        <v>0</v>
      </c>
    </row>
    <row r="16" spans="3:11" ht="12.75">
      <c r="C16" s="119" t="s">
        <v>92</v>
      </c>
      <c r="E16" s="111">
        <v>0</v>
      </c>
      <c r="G16" s="113"/>
      <c r="I16" s="116"/>
      <c r="K16" s="116"/>
    </row>
    <row r="17" spans="3:11" ht="12.75">
      <c r="C17" s="119" t="s">
        <v>93</v>
      </c>
      <c r="E17" s="111">
        <v>4</v>
      </c>
      <c r="G17" s="113"/>
      <c r="I17" s="116"/>
      <c r="K17" s="116"/>
    </row>
    <row r="18" spans="1:11" ht="12.75">
      <c r="A18" s="107">
        <v>3</v>
      </c>
      <c r="B18" s="108" t="s">
        <v>94</v>
      </c>
      <c r="C18" s="109" t="s">
        <v>95</v>
      </c>
      <c r="D18" s="110" t="s">
        <v>96</v>
      </c>
      <c r="E18" s="111">
        <v>1</v>
      </c>
      <c r="F18" s="112">
        <v>0.316</v>
      </c>
      <c r="G18" s="113" t="str">
        <f>FIXED(E18*F18,3,TRUE)</f>
        <v>0,316</v>
      </c>
      <c r="I18" s="116"/>
      <c r="J18" s="115"/>
      <c r="K18" s="116">
        <f>E18*J18</f>
        <v>0</v>
      </c>
    </row>
    <row r="19" spans="3:11" ht="12.75">
      <c r="C19" s="119" t="s">
        <v>97</v>
      </c>
      <c r="E19" s="111">
        <v>0</v>
      </c>
      <c r="G19" s="113"/>
      <c r="I19" s="116"/>
      <c r="K19" s="116"/>
    </row>
    <row r="20" spans="3:11" ht="12.75">
      <c r="C20" s="119" t="s">
        <v>98</v>
      </c>
      <c r="E20" s="111">
        <v>1</v>
      </c>
      <c r="G20" s="113"/>
      <c r="I20" s="116"/>
      <c r="K20" s="116"/>
    </row>
    <row r="21" spans="1:11" ht="12.75">
      <c r="A21" s="107">
        <v>4</v>
      </c>
      <c r="B21" s="108" t="s">
        <v>99</v>
      </c>
      <c r="C21" s="109" t="s">
        <v>100</v>
      </c>
      <c r="D21" s="110" t="s">
        <v>96</v>
      </c>
      <c r="E21" s="111">
        <v>1.5</v>
      </c>
      <c r="F21" s="112">
        <v>0.5</v>
      </c>
      <c r="G21" s="113" t="str">
        <f>FIXED(E21*F21,3,TRUE)</f>
        <v>0,750</v>
      </c>
      <c r="I21" s="116"/>
      <c r="J21" s="115"/>
      <c r="K21" s="116">
        <f>E21*J21</f>
        <v>0</v>
      </c>
    </row>
    <row r="22" spans="3:11" ht="12.75">
      <c r="C22" s="119" t="s">
        <v>92</v>
      </c>
      <c r="E22" s="111">
        <v>0</v>
      </c>
      <c r="G22" s="113"/>
      <c r="I22" s="116"/>
      <c r="K22" s="116"/>
    </row>
    <row r="23" spans="3:11" ht="12.75">
      <c r="C23" s="119" t="s">
        <v>101</v>
      </c>
      <c r="E23" s="111">
        <v>1.5</v>
      </c>
      <c r="G23" s="113"/>
      <c r="I23" s="116"/>
      <c r="K23" s="116"/>
    </row>
    <row r="24" spans="1:11" ht="12.75">
      <c r="A24" s="107">
        <v>5</v>
      </c>
      <c r="B24" s="108" t="s">
        <v>102</v>
      </c>
      <c r="C24" s="109" t="s">
        <v>103</v>
      </c>
      <c r="D24" s="110" t="s">
        <v>87</v>
      </c>
      <c r="E24" s="111">
        <v>20</v>
      </c>
      <c r="F24" s="112">
        <v>0.145</v>
      </c>
      <c r="G24" s="113" t="str">
        <f>FIXED(E24*F24,3,TRUE)</f>
        <v>2,900</v>
      </c>
      <c r="I24" s="116"/>
      <c r="J24" s="115"/>
      <c r="K24" s="116">
        <f>E24*J24</f>
        <v>0</v>
      </c>
    </row>
    <row r="25" spans="1:11" ht="12.75">
      <c r="A25" s="107">
        <v>6</v>
      </c>
      <c r="B25" s="108" t="s">
        <v>104</v>
      </c>
      <c r="C25" s="109" t="s">
        <v>105</v>
      </c>
      <c r="D25" s="110" t="s">
        <v>96</v>
      </c>
      <c r="E25" s="111">
        <v>4</v>
      </c>
      <c r="F25" s="112">
        <v>0.26</v>
      </c>
      <c r="G25" s="113" t="str">
        <f>FIXED(E25*F25,3,TRUE)</f>
        <v>1,040</v>
      </c>
      <c r="I25" s="116"/>
      <c r="J25" s="115"/>
      <c r="K25" s="116">
        <f>E25*J25</f>
        <v>0</v>
      </c>
    </row>
    <row r="26" spans="3:11" ht="12.75">
      <c r="C26" s="119" t="s">
        <v>106</v>
      </c>
      <c r="E26" s="111">
        <v>0</v>
      </c>
      <c r="G26" s="113"/>
      <c r="I26" s="116"/>
      <c r="K26" s="116"/>
    </row>
    <row r="27" spans="3:11" ht="12.75">
      <c r="C27" s="119" t="s">
        <v>93</v>
      </c>
      <c r="E27" s="111">
        <v>4</v>
      </c>
      <c r="G27" s="113"/>
      <c r="I27" s="116"/>
      <c r="K27" s="116"/>
    </row>
    <row r="28" spans="1:11" ht="12.75">
      <c r="A28" s="107">
        <v>7</v>
      </c>
      <c r="B28" s="108" t="s">
        <v>107</v>
      </c>
      <c r="C28" s="109" t="s">
        <v>108</v>
      </c>
      <c r="D28" s="110" t="s">
        <v>109</v>
      </c>
      <c r="E28" s="111">
        <v>5.006</v>
      </c>
      <c r="F28" s="112">
        <v>0</v>
      </c>
      <c r="G28" s="113" t="str">
        <f>FIXED(E28*F28,3,TRUE)</f>
        <v>0,000</v>
      </c>
      <c r="I28" s="116"/>
      <c r="J28" s="115"/>
      <c r="K28" s="116">
        <f>E28*J28</f>
        <v>0</v>
      </c>
    </row>
    <row r="29" spans="1:11" ht="12.75">
      <c r="A29" s="107">
        <v>8</v>
      </c>
      <c r="B29" s="108" t="s">
        <v>110</v>
      </c>
      <c r="C29" s="109" t="s">
        <v>111</v>
      </c>
      <c r="D29" s="110" t="s">
        <v>109</v>
      </c>
      <c r="E29" s="111">
        <v>45.054</v>
      </c>
      <c r="F29" s="112">
        <v>0</v>
      </c>
      <c r="G29" s="113" t="str">
        <f>FIXED(E29*F29,3,TRUE)</f>
        <v>0,000</v>
      </c>
      <c r="I29" s="116"/>
      <c r="J29" s="115"/>
      <c r="K29" s="116">
        <f>E29*J29</f>
        <v>0</v>
      </c>
    </row>
    <row r="30" spans="1:11" ht="12.75">
      <c r="A30" s="107">
        <v>9</v>
      </c>
      <c r="B30" s="108" t="s">
        <v>112</v>
      </c>
      <c r="C30" s="109" t="s">
        <v>113</v>
      </c>
      <c r="D30" s="110" t="s">
        <v>109</v>
      </c>
      <c r="E30" s="111">
        <v>0.316</v>
      </c>
      <c r="F30" s="112">
        <v>0</v>
      </c>
      <c r="G30" s="113" t="str">
        <f>FIXED(E30*F30,3,TRUE)</f>
        <v>0,000</v>
      </c>
      <c r="I30" s="116"/>
      <c r="J30" s="115"/>
      <c r="K30" s="116">
        <f>E30*J30</f>
        <v>0</v>
      </c>
    </row>
    <row r="31" spans="1:11" ht="12.75">
      <c r="A31" s="107">
        <v>10</v>
      </c>
      <c r="B31" s="108" t="s">
        <v>114</v>
      </c>
      <c r="C31" s="109" t="s">
        <v>115</v>
      </c>
      <c r="D31" s="110" t="s">
        <v>109</v>
      </c>
      <c r="E31" s="111">
        <v>4.69</v>
      </c>
      <c r="F31" s="112">
        <v>0</v>
      </c>
      <c r="G31" s="113" t="str">
        <f>FIXED(E31*F31,3,TRUE)</f>
        <v>0,000</v>
      </c>
      <c r="I31" s="116"/>
      <c r="J31" s="115"/>
      <c r="K31" s="116">
        <f>E31*J31</f>
        <v>0</v>
      </c>
    </row>
    <row r="33" spans="2:3" ht="15">
      <c r="B33" s="106" t="s">
        <v>116</v>
      </c>
      <c r="C33" s="106" t="s">
        <v>117</v>
      </c>
    </row>
    <row r="35" spans="1:11" ht="12.75">
      <c r="A35" s="107">
        <v>1</v>
      </c>
      <c r="B35" s="108" t="s">
        <v>118</v>
      </c>
      <c r="C35" s="109" t="s">
        <v>119</v>
      </c>
      <c r="D35" s="110" t="s">
        <v>120</v>
      </c>
      <c r="E35" s="111">
        <v>130.2</v>
      </c>
      <c r="F35" s="112">
        <v>0</v>
      </c>
      <c r="G35" s="113">
        <f>E35*F35</f>
        <v>0</v>
      </c>
      <c r="I35" s="116"/>
      <c r="J35" s="115"/>
      <c r="K35" s="116">
        <f>E35*J35</f>
        <v>0</v>
      </c>
    </row>
    <row r="36" spans="3:11" ht="12.75">
      <c r="C36" s="119" t="s">
        <v>121</v>
      </c>
      <c r="E36" s="111">
        <v>0</v>
      </c>
      <c r="G36" s="113"/>
      <c r="I36" s="116"/>
      <c r="K36" s="116"/>
    </row>
    <row r="37" spans="3:11" ht="12.75">
      <c r="C37" s="119" t="s">
        <v>122</v>
      </c>
      <c r="E37" s="111">
        <v>130.2</v>
      </c>
      <c r="G37" s="113"/>
      <c r="I37" s="116"/>
      <c r="K37" s="116"/>
    </row>
    <row r="38" spans="1:11" ht="12.75">
      <c r="A38" s="107">
        <v>2</v>
      </c>
      <c r="B38" s="108" t="s">
        <v>123</v>
      </c>
      <c r="C38" s="109" t="s">
        <v>124</v>
      </c>
      <c r="D38" s="110" t="s">
        <v>120</v>
      </c>
      <c r="E38" s="111">
        <v>104.115</v>
      </c>
      <c r="F38" s="112">
        <v>0</v>
      </c>
      <c r="G38" s="113">
        <f>E38*F38</f>
        <v>0</v>
      </c>
      <c r="I38" s="116"/>
      <c r="J38" s="115"/>
      <c r="K38" s="116">
        <f>E38*J38</f>
        <v>0</v>
      </c>
    </row>
    <row r="39" spans="3:11" ht="12.75">
      <c r="C39" s="119" t="s">
        <v>125</v>
      </c>
      <c r="E39" s="111">
        <v>0</v>
      </c>
      <c r="G39" s="113"/>
      <c r="I39" s="116"/>
      <c r="K39" s="116"/>
    </row>
    <row r="40" spans="3:11" ht="12.75">
      <c r="C40" s="119" t="s">
        <v>126</v>
      </c>
      <c r="E40" s="111">
        <v>104.115</v>
      </c>
      <c r="G40" s="113"/>
      <c r="I40" s="116"/>
      <c r="K40" s="116"/>
    </row>
    <row r="41" spans="1:11" ht="12.75">
      <c r="A41" s="107">
        <v>3</v>
      </c>
      <c r="B41" s="108" t="s">
        <v>127</v>
      </c>
      <c r="C41" s="109" t="s">
        <v>128</v>
      </c>
      <c r="D41" s="110" t="s">
        <v>120</v>
      </c>
      <c r="E41" s="111">
        <v>52.058</v>
      </c>
      <c r="F41" s="112">
        <v>0</v>
      </c>
      <c r="G41" s="113">
        <f>E41*F41</f>
        <v>0</v>
      </c>
      <c r="I41" s="116"/>
      <c r="J41" s="115"/>
      <c r="K41" s="116">
        <f>E41*J41</f>
        <v>0</v>
      </c>
    </row>
    <row r="42" spans="3:11" ht="12.75">
      <c r="C42" s="119" t="s">
        <v>129</v>
      </c>
      <c r="E42" s="111">
        <v>0</v>
      </c>
      <c r="G42" s="113"/>
      <c r="I42" s="116"/>
      <c r="K42" s="116"/>
    </row>
    <row r="43" spans="3:11" ht="12.75">
      <c r="C43" s="119" t="s">
        <v>130</v>
      </c>
      <c r="E43" s="111">
        <v>52.0575</v>
      </c>
      <c r="G43" s="113"/>
      <c r="I43" s="116"/>
      <c r="K43" s="116"/>
    </row>
    <row r="44" spans="1:11" ht="12.75">
      <c r="A44" s="107">
        <v>4</v>
      </c>
      <c r="B44" s="108" t="s">
        <v>131</v>
      </c>
      <c r="C44" s="109" t="s">
        <v>132</v>
      </c>
      <c r="D44" s="110" t="s">
        <v>120</v>
      </c>
      <c r="E44" s="111">
        <v>2.025</v>
      </c>
      <c r="F44" s="112">
        <v>0</v>
      </c>
      <c r="G44" s="113">
        <f>E44*F44</f>
        <v>0</v>
      </c>
      <c r="I44" s="116"/>
      <c r="J44" s="115"/>
      <c r="K44" s="116">
        <f>E44*J44</f>
        <v>0</v>
      </c>
    </row>
    <row r="45" spans="3:11" ht="12.75">
      <c r="C45" s="119" t="s">
        <v>133</v>
      </c>
      <c r="E45" s="111">
        <v>0</v>
      </c>
      <c r="G45" s="113"/>
      <c r="I45" s="116"/>
      <c r="K45" s="116"/>
    </row>
    <row r="46" spans="3:11" ht="12.75">
      <c r="C46" s="119" t="s">
        <v>134</v>
      </c>
      <c r="E46" s="111">
        <v>2.025</v>
      </c>
      <c r="G46" s="113"/>
      <c r="I46" s="116"/>
      <c r="K46" s="116"/>
    </row>
    <row r="47" spans="1:11" ht="12.75">
      <c r="A47" s="107">
        <v>5</v>
      </c>
      <c r="B47" s="108" t="s">
        <v>135</v>
      </c>
      <c r="C47" s="109" t="s">
        <v>136</v>
      </c>
      <c r="D47" s="110" t="s">
        <v>120</v>
      </c>
      <c r="E47" s="111">
        <v>1.013</v>
      </c>
      <c r="F47" s="112">
        <v>0</v>
      </c>
      <c r="G47" s="113">
        <f>E47*F47</f>
        <v>0</v>
      </c>
      <c r="I47" s="116"/>
      <c r="J47" s="115"/>
      <c r="K47" s="116">
        <f>E47*J47</f>
        <v>0</v>
      </c>
    </row>
    <row r="48" spans="3:11" ht="12.75">
      <c r="C48" s="119" t="s">
        <v>129</v>
      </c>
      <c r="E48" s="111">
        <v>0</v>
      </c>
      <c r="G48" s="113"/>
      <c r="I48" s="116"/>
      <c r="K48" s="116"/>
    </row>
    <row r="49" spans="3:11" ht="12.75">
      <c r="C49" s="119" t="s">
        <v>137</v>
      </c>
      <c r="E49" s="111">
        <v>1.0125</v>
      </c>
      <c r="G49" s="113"/>
      <c r="I49" s="116"/>
      <c r="K49" s="116"/>
    </row>
    <row r="50" spans="1:11" ht="12.75">
      <c r="A50" s="107">
        <v>6</v>
      </c>
      <c r="B50" s="108" t="s">
        <v>138</v>
      </c>
      <c r="C50" s="109" t="s">
        <v>139</v>
      </c>
      <c r="D50" s="110" t="s">
        <v>120</v>
      </c>
      <c r="E50" s="111">
        <v>0.216</v>
      </c>
      <c r="F50" s="112">
        <v>0</v>
      </c>
      <c r="G50" s="113">
        <f>E50*F50</f>
        <v>0</v>
      </c>
      <c r="I50" s="116"/>
      <c r="J50" s="115"/>
      <c r="K50" s="116">
        <f>E50*J50</f>
        <v>0</v>
      </c>
    </row>
    <row r="51" spans="3:11" ht="12.75">
      <c r="C51" s="119" t="s">
        <v>140</v>
      </c>
      <c r="E51" s="111">
        <v>0</v>
      </c>
      <c r="G51" s="113"/>
      <c r="I51" s="116"/>
      <c r="K51" s="116"/>
    </row>
    <row r="52" spans="3:11" ht="12.75">
      <c r="C52" s="119" t="s">
        <v>141</v>
      </c>
      <c r="E52" s="111">
        <v>0.216</v>
      </c>
      <c r="G52" s="113"/>
      <c r="I52" s="116"/>
      <c r="K52" s="116"/>
    </row>
    <row r="53" spans="1:11" ht="12.75">
      <c r="A53" s="107">
        <v>7</v>
      </c>
      <c r="B53" s="108" t="s">
        <v>142</v>
      </c>
      <c r="C53" s="109" t="s">
        <v>143</v>
      </c>
      <c r="D53" s="110" t="s">
        <v>120</v>
      </c>
      <c r="E53" s="111">
        <v>106.35</v>
      </c>
      <c r="F53" s="112">
        <v>0</v>
      </c>
      <c r="G53" s="113">
        <f>E53*F53</f>
        <v>0</v>
      </c>
      <c r="I53" s="116"/>
      <c r="J53" s="115"/>
      <c r="K53" s="116">
        <f>E53*J53</f>
        <v>0</v>
      </c>
    </row>
    <row r="54" spans="3:11" ht="12.75">
      <c r="C54" s="119" t="s">
        <v>144</v>
      </c>
      <c r="E54" s="111">
        <v>106.35</v>
      </c>
      <c r="G54" s="113"/>
      <c r="I54" s="116"/>
      <c r="K54" s="116"/>
    </row>
    <row r="55" spans="1:11" ht="12.75">
      <c r="A55" s="107">
        <v>8</v>
      </c>
      <c r="B55" s="108" t="s">
        <v>145</v>
      </c>
      <c r="C55" s="109" t="s">
        <v>146</v>
      </c>
      <c r="D55" s="110" t="s">
        <v>120</v>
      </c>
      <c r="E55" s="111">
        <v>106.35</v>
      </c>
      <c r="F55" s="112">
        <v>0</v>
      </c>
      <c r="G55" s="113">
        <f>E55*F55</f>
        <v>0</v>
      </c>
      <c r="I55" s="116"/>
      <c r="J55" s="115"/>
      <c r="K55" s="116">
        <f>E55*J55</f>
        <v>0</v>
      </c>
    </row>
    <row r="56" spans="1:11" ht="12.75">
      <c r="A56" s="107">
        <v>9</v>
      </c>
      <c r="B56" s="108" t="s">
        <v>147</v>
      </c>
      <c r="C56" s="109" t="s">
        <v>148</v>
      </c>
      <c r="D56" s="110" t="s">
        <v>109</v>
      </c>
      <c r="E56" s="111">
        <v>180.8</v>
      </c>
      <c r="F56" s="112">
        <v>0</v>
      </c>
      <c r="G56" s="113">
        <f>E56*F56</f>
        <v>0</v>
      </c>
      <c r="I56" s="116"/>
      <c r="J56" s="115"/>
      <c r="K56" s="116">
        <f>E56*J56</f>
        <v>0</v>
      </c>
    </row>
    <row r="57" spans="1:11" ht="12.75">
      <c r="A57" s="107">
        <v>10</v>
      </c>
      <c r="B57" s="108" t="s">
        <v>149</v>
      </c>
      <c r="C57" s="109" t="s">
        <v>150</v>
      </c>
      <c r="D57" s="110" t="s">
        <v>96</v>
      </c>
      <c r="E57" s="111">
        <v>431.5</v>
      </c>
      <c r="F57" s="112">
        <v>0</v>
      </c>
      <c r="G57" s="113">
        <f>E57*F57</f>
        <v>0</v>
      </c>
      <c r="I57" s="116"/>
      <c r="J57" s="115"/>
      <c r="K57" s="116">
        <f>E57*J57</f>
        <v>0</v>
      </c>
    </row>
    <row r="58" spans="3:11" ht="12.75">
      <c r="C58" s="119" t="s">
        <v>151</v>
      </c>
      <c r="E58" s="111">
        <v>431.5</v>
      </c>
      <c r="G58" s="113"/>
      <c r="I58" s="116"/>
      <c r="K58" s="116"/>
    </row>
    <row r="59" spans="1:11" ht="12.75">
      <c r="A59" s="107">
        <v>11</v>
      </c>
      <c r="B59" s="108" t="s">
        <v>152</v>
      </c>
      <c r="C59" s="109" t="s">
        <v>153</v>
      </c>
      <c r="D59" s="110" t="s">
        <v>120</v>
      </c>
      <c r="E59" s="111">
        <v>12</v>
      </c>
      <c r="F59" s="112">
        <v>0</v>
      </c>
      <c r="G59" s="113">
        <f>E59*F59</f>
        <v>0</v>
      </c>
      <c r="I59" s="116"/>
      <c r="J59" s="115"/>
      <c r="K59" s="116">
        <f>E59*J59</f>
        <v>0</v>
      </c>
    </row>
    <row r="61" spans="2:3" ht="15">
      <c r="B61" s="106" t="s">
        <v>154</v>
      </c>
      <c r="C61" s="106" t="s">
        <v>155</v>
      </c>
    </row>
    <row r="63" spans="1:11" ht="12.75">
      <c r="A63" s="107">
        <v>1</v>
      </c>
      <c r="B63" s="108" t="s">
        <v>156</v>
      </c>
      <c r="C63" s="109" t="s">
        <v>157</v>
      </c>
      <c r="D63" s="110" t="s">
        <v>120</v>
      </c>
      <c r="E63" s="111">
        <v>68.7</v>
      </c>
      <c r="F63" s="112">
        <v>0</v>
      </c>
      <c r="G63" s="113">
        <f>E63*F63</f>
        <v>0</v>
      </c>
      <c r="I63" s="116"/>
      <c r="J63" s="115"/>
      <c r="K63" s="116">
        <f>E63*J63</f>
        <v>0</v>
      </c>
    </row>
    <row r="64" spans="3:11" ht="12.75">
      <c r="C64" s="119" t="s">
        <v>158</v>
      </c>
      <c r="E64" s="111">
        <v>0</v>
      </c>
      <c r="G64" s="113"/>
      <c r="I64" s="116"/>
      <c r="K64" s="116"/>
    </row>
    <row r="65" spans="3:11" ht="12.75">
      <c r="C65" s="119" t="s">
        <v>159</v>
      </c>
      <c r="E65" s="111">
        <v>68.7</v>
      </c>
      <c r="G65" s="113"/>
      <c r="I65" s="116"/>
      <c r="K65" s="116"/>
    </row>
    <row r="66" spans="1:11" ht="12.75">
      <c r="A66" s="107">
        <v>2</v>
      </c>
      <c r="B66" s="108" t="s">
        <v>142</v>
      </c>
      <c r="C66" s="109" t="s">
        <v>143</v>
      </c>
      <c r="D66" s="110" t="s">
        <v>120</v>
      </c>
      <c r="E66" s="111">
        <v>68.7</v>
      </c>
      <c r="F66" s="112">
        <v>0</v>
      </c>
      <c r="G66" s="113">
        <f>E66*F66</f>
        <v>0</v>
      </c>
      <c r="I66" s="116"/>
      <c r="J66" s="115"/>
      <c r="K66" s="116">
        <f>E66*J66</f>
        <v>0</v>
      </c>
    </row>
    <row r="67" spans="1:11" ht="12.75">
      <c r="A67" s="107">
        <v>3</v>
      </c>
      <c r="B67" s="108" t="s">
        <v>145</v>
      </c>
      <c r="C67" s="109" t="s">
        <v>146</v>
      </c>
      <c r="D67" s="110" t="s">
        <v>120</v>
      </c>
      <c r="E67" s="111">
        <v>68.7</v>
      </c>
      <c r="F67" s="112">
        <v>0</v>
      </c>
      <c r="G67" s="113">
        <f>E67*F67</f>
        <v>0</v>
      </c>
      <c r="I67" s="116"/>
      <c r="J67" s="115"/>
      <c r="K67" s="116">
        <f>E67*J67</f>
        <v>0</v>
      </c>
    </row>
    <row r="68" spans="1:11" ht="12.75">
      <c r="A68" s="107">
        <v>4</v>
      </c>
      <c r="B68" s="108" t="s">
        <v>160</v>
      </c>
      <c r="C68" s="109" t="s">
        <v>161</v>
      </c>
      <c r="D68" s="110" t="s">
        <v>96</v>
      </c>
      <c r="E68" s="111">
        <v>410</v>
      </c>
      <c r="F68" s="112">
        <v>0</v>
      </c>
      <c r="G68" s="113">
        <f>E68*F68</f>
        <v>0</v>
      </c>
      <c r="I68" s="116"/>
      <c r="J68" s="115"/>
      <c r="K68" s="116">
        <f>E68*J68</f>
        <v>0</v>
      </c>
    </row>
    <row r="69" spans="1:11" ht="12.75">
      <c r="A69" s="107">
        <v>5</v>
      </c>
      <c r="B69" s="108" t="s">
        <v>162</v>
      </c>
      <c r="C69" s="109" t="s">
        <v>163</v>
      </c>
      <c r="D69" s="110" t="s">
        <v>96</v>
      </c>
      <c r="E69" s="111">
        <v>410</v>
      </c>
      <c r="F69" s="112">
        <v>0</v>
      </c>
      <c r="G69" s="113">
        <f>E69*F69</f>
        <v>0</v>
      </c>
      <c r="I69" s="116"/>
      <c r="J69" s="115"/>
      <c r="K69" s="116">
        <f>E69*J69</f>
        <v>0</v>
      </c>
    </row>
    <row r="70" spans="3:11" ht="12.75">
      <c r="C70" s="119" t="s">
        <v>164</v>
      </c>
      <c r="E70" s="111">
        <v>0</v>
      </c>
      <c r="G70" s="113"/>
      <c r="I70" s="116"/>
      <c r="K70" s="116"/>
    </row>
    <row r="71" spans="3:11" ht="12.75">
      <c r="C71" s="119" t="s">
        <v>165</v>
      </c>
      <c r="E71" s="111">
        <v>410</v>
      </c>
      <c r="G71" s="113"/>
      <c r="I71" s="116"/>
      <c r="K71" s="116"/>
    </row>
    <row r="73" spans="2:3" ht="15">
      <c r="B73" s="106" t="s">
        <v>166</v>
      </c>
      <c r="C73" s="106" t="s">
        <v>167</v>
      </c>
    </row>
    <row r="75" spans="1:11" ht="12.75">
      <c r="A75" s="107">
        <v>1</v>
      </c>
      <c r="B75" s="108" t="s">
        <v>168</v>
      </c>
      <c r="C75" s="109" t="s">
        <v>169</v>
      </c>
      <c r="D75" s="110" t="s">
        <v>96</v>
      </c>
      <c r="E75" s="111">
        <v>466</v>
      </c>
      <c r="F75" s="112">
        <v>0</v>
      </c>
      <c r="G75" s="113">
        <f>E75*F75</f>
        <v>0</v>
      </c>
      <c r="I75" s="116"/>
      <c r="J75" s="115"/>
      <c r="K75" s="116">
        <f>E75*J75</f>
        <v>0</v>
      </c>
    </row>
    <row r="76" spans="3:11" ht="12.75">
      <c r="C76" s="119" t="s">
        <v>170</v>
      </c>
      <c r="E76" s="111">
        <v>0</v>
      </c>
      <c r="G76" s="113"/>
      <c r="I76" s="116"/>
      <c r="K76" s="116"/>
    </row>
    <row r="77" spans="3:11" ht="12.75">
      <c r="C77" s="119" t="s">
        <v>171</v>
      </c>
      <c r="E77" s="111">
        <v>466</v>
      </c>
      <c r="G77" s="113"/>
      <c r="I77" s="116"/>
      <c r="K77" s="116"/>
    </row>
    <row r="78" spans="1:11" ht="12.75">
      <c r="A78" s="107">
        <v>2</v>
      </c>
      <c r="B78" s="108" t="s">
        <v>172</v>
      </c>
      <c r="C78" s="109" t="s">
        <v>173</v>
      </c>
      <c r="D78" s="110" t="s">
        <v>96</v>
      </c>
      <c r="E78" s="111">
        <v>4</v>
      </c>
      <c r="F78" s="112">
        <v>0</v>
      </c>
      <c r="G78" s="113">
        <f>E78*F78</f>
        <v>0</v>
      </c>
      <c r="I78" s="116"/>
      <c r="J78" s="115"/>
      <c r="K78" s="116">
        <f>E78*J78</f>
        <v>0</v>
      </c>
    </row>
    <row r="79" spans="1:11" ht="12.75">
      <c r="A79" s="107">
        <v>3</v>
      </c>
      <c r="B79" s="108" t="s">
        <v>174</v>
      </c>
      <c r="C79" s="109" t="s">
        <v>175</v>
      </c>
      <c r="D79" s="110" t="s">
        <v>96</v>
      </c>
      <c r="E79" s="111">
        <v>429</v>
      </c>
      <c r="F79" s="112">
        <v>0.08565</v>
      </c>
      <c r="G79" s="113">
        <f>E79*F79</f>
        <v>36.74385</v>
      </c>
      <c r="I79" s="116"/>
      <c r="J79" s="115"/>
      <c r="K79" s="116">
        <f>E79*J79</f>
        <v>0</v>
      </c>
    </row>
    <row r="80" spans="3:11" ht="12.75">
      <c r="C80" s="119" t="s">
        <v>176</v>
      </c>
      <c r="E80" s="111">
        <v>429</v>
      </c>
      <c r="G80" s="113"/>
      <c r="I80" s="116"/>
      <c r="K80" s="116"/>
    </row>
    <row r="81" spans="1:11" ht="12.75">
      <c r="A81" s="126" t="s">
        <v>177</v>
      </c>
      <c r="B81" s="127" t="s">
        <v>178</v>
      </c>
      <c r="C81" s="109" t="s">
        <v>179</v>
      </c>
      <c r="D81" s="110" t="s">
        <v>96</v>
      </c>
      <c r="E81" s="111">
        <v>425</v>
      </c>
      <c r="F81" s="112">
        <v>0.183</v>
      </c>
      <c r="G81" s="113">
        <f>E81*F81</f>
        <v>77.77499999999999</v>
      </c>
      <c r="H81" s="115"/>
      <c r="I81" s="116">
        <f>E81*H81</f>
        <v>0</v>
      </c>
      <c r="K81" s="116"/>
    </row>
    <row r="82" spans="1:11" ht="12.75">
      <c r="A82" s="126" t="s">
        <v>180</v>
      </c>
      <c r="B82" s="127" t="s">
        <v>178</v>
      </c>
      <c r="C82" s="109" t="s">
        <v>181</v>
      </c>
      <c r="D82" s="110" t="s">
        <v>96</v>
      </c>
      <c r="E82" s="111">
        <v>2</v>
      </c>
      <c r="F82" s="112">
        <v>0.183</v>
      </c>
      <c r="G82" s="113">
        <f>E82*F82</f>
        <v>0.366</v>
      </c>
      <c r="H82" s="115"/>
      <c r="I82" s="116">
        <f>E82*H82</f>
        <v>0</v>
      </c>
      <c r="K82" s="116"/>
    </row>
    <row r="83" spans="1:11" ht="12.75">
      <c r="A83" s="126" t="s">
        <v>182</v>
      </c>
      <c r="B83" s="127" t="s">
        <v>178</v>
      </c>
      <c r="C83" s="109" t="s">
        <v>183</v>
      </c>
      <c r="D83" s="110" t="s">
        <v>96</v>
      </c>
      <c r="E83" s="111">
        <v>4</v>
      </c>
      <c r="F83" s="112">
        <v>0.183</v>
      </c>
      <c r="G83" s="113">
        <f>E83*F83</f>
        <v>0.732</v>
      </c>
      <c r="H83" s="115"/>
      <c r="I83" s="116">
        <f>E83*H83</f>
        <v>0</v>
      </c>
      <c r="K83" s="116"/>
    </row>
    <row r="84" spans="1:11" ht="12.75">
      <c r="A84" s="107">
        <v>4</v>
      </c>
      <c r="B84" s="108" t="s">
        <v>184</v>
      </c>
      <c r="C84" s="109" t="s">
        <v>185</v>
      </c>
      <c r="D84" s="110" t="s">
        <v>96</v>
      </c>
      <c r="E84" s="111">
        <v>1</v>
      </c>
      <c r="F84" s="112">
        <v>0</v>
      </c>
      <c r="G84" s="113">
        <f>E84*F84</f>
        <v>0</v>
      </c>
      <c r="I84" s="116"/>
      <c r="J84" s="115"/>
      <c r="K84" s="116">
        <f>E84*J84</f>
        <v>0</v>
      </c>
    </row>
    <row r="85" spans="3:11" ht="12.75">
      <c r="C85" s="119" t="s">
        <v>97</v>
      </c>
      <c r="E85" s="111">
        <v>0</v>
      </c>
      <c r="G85" s="113"/>
      <c r="I85" s="116"/>
      <c r="K85" s="116"/>
    </row>
    <row r="86" spans="3:11" ht="12.75">
      <c r="C86" s="119" t="s">
        <v>98</v>
      </c>
      <c r="E86" s="111">
        <v>1</v>
      </c>
      <c r="G86" s="113"/>
      <c r="I86" s="116"/>
      <c r="K86" s="116"/>
    </row>
    <row r="87" spans="1:11" ht="12.75">
      <c r="A87" s="107">
        <v>5</v>
      </c>
      <c r="B87" s="108" t="s">
        <v>186</v>
      </c>
      <c r="C87" s="109" t="s">
        <v>187</v>
      </c>
      <c r="D87" s="110" t="s">
        <v>96</v>
      </c>
      <c r="E87" s="111">
        <v>1</v>
      </c>
      <c r="F87" s="112">
        <v>0</v>
      </c>
      <c r="G87" s="113">
        <f>E87*F87</f>
        <v>0</v>
      </c>
      <c r="I87" s="116"/>
      <c r="J87" s="115"/>
      <c r="K87" s="116">
        <f>E87*J87</f>
        <v>0</v>
      </c>
    </row>
    <row r="88" spans="1:11" ht="12.75">
      <c r="A88" s="107">
        <v>6</v>
      </c>
      <c r="B88" s="108" t="s">
        <v>188</v>
      </c>
      <c r="C88" s="109" t="s">
        <v>189</v>
      </c>
      <c r="D88" s="110" t="s">
        <v>96</v>
      </c>
      <c r="E88" s="111">
        <v>1</v>
      </c>
      <c r="F88" s="112">
        <v>0.00601</v>
      </c>
      <c r="G88" s="113">
        <f>E88*F88</f>
        <v>0.00601</v>
      </c>
      <c r="I88" s="116"/>
      <c r="J88" s="115"/>
      <c r="K88" s="116">
        <f>E88*J88</f>
        <v>0</v>
      </c>
    </row>
    <row r="89" spans="1:11" ht="12.75">
      <c r="A89" s="107">
        <v>7</v>
      </c>
      <c r="B89" s="108" t="s">
        <v>190</v>
      </c>
      <c r="C89" s="109" t="s">
        <v>191</v>
      </c>
      <c r="D89" s="110" t="s">
        <v>96</v>
      </c>
      <c r="E89" s="111">
        <v>1</v>
      </c>
      <c r="F89" s="112">
        <v>0.00061</v>
      </c>
      <c r="G89" s="113">
        <f>E89*F89</f>
        <v>0.00061</v>
      </c>
      <c r="I89" s="116"/>
      <c r="J89" s="115"/>
      <c r="K89" s="116">
        <f>E89*J89</f>
        <v>0</v>
      </c>
    </row>
    <row r="90" spans="1:11" ht="12.75">
      <c r="A90" s="107">
        <v>8</v>
      </c>
      <c r="B90" s="108" t="s">
        <v>192</v>
      </c>
      <c r="C90" s="109" t="s">
        <v>193</v>
      </c>
      <c r="D90" s="110" t="s">
        <v>87</v>
      </c>
      <c r="E90" s="111">
        <v>3</v>
      </c>
      <c r="F90" s="112">
        <v>1E-05</v>
      </c>
      <c r="G90" s="113">
        <f>E90*F90</f>
        <v>3.0000000000000004E-05</v>
      </c>
      <c r="I90" s="116"/>
      <c r="J90" s="115"/>
      <c r="K90" s="116">
        <f>E90*J90</f>
        <v>0</v>
      </c>
    </row>
    <row r="91" spans="1:11" ht="12.75">
      <c r="A91" s="107">
        <v>9</v>
      </c>
      <c r="B91" s="108" t="s">
        <v>194</v>
      </c>
      <c r="C91" s="109" t="s">
        <v>195</v>
      </c>
      <c r="D91" s="110" t="s">
        <v>96</v>
      </c>
      <c r="E91" s="111">
        <v>1.5</v>
      </c>
      <c r="F91" s="112">
        <v>0</v>
      </c>
      <c r="G91" s="113">
        <f>E91*F91</f>
        <v>0</v>
      </c>
      <c r="I91" s="116"/>
      <c r="J91" s="115"/>
      <c r="K91" s="116">
        <f>E91*J91</f>
        <v>0</v>
      </c>
    </row>
    <row r="92" spans="3:11" ht="12.75">
      <c r="C92" s="119" t="s">
        <v>196</v>
      </c>
      <c r="E92" s="111">
        <v>0</v>
      </c>
      <c r="G92" s="113"/>
      <c r="I92" s="116"/>
      <c r="K92" s="116"/>
    </row>
    <row r="93" spans="3:11" ht="12.75">
      <c r="C93" s="119" t="s">
        <v>101</v>
      </c>
      <c r="E93" s="111">
        <v>1.5</v>
      </c>
      <c r="G93" s="113"/>
      <c r="I93" s="116"/>
      <c r="K93" s="116"/>
    </row>
    <row r="94" spans="1:11" ht="12.75">
      <c r="A94" s="107">
        <v>10</v>
      </c>
      <c r="B94" s="108" t="s">
        <v>197</v>
      </c>
      <c r="C94" s="109" t="s">
        <v>198</v>
      </c>
      <c r="D94" s="110" t="s">
        <v>199</v>
      </c>
      <c r="E94" s="111">
        <v>4</v>
      </c>
      <c r="F94" s="112">
        <v>0</v>
      </c>
      <c r="G94" s="113">
        <f>E94*F94</f>
        <v>0</v>
      </c>
      <c r="I94" s="116"/>
      <c r="J94" s="115"/>
      <c r="K94" s="116">
        <f>E94*J94</f>
        <v>0</v>
      </c>
    </row>
    <row r="96" spans="2:3" ht="15">
      <c r="B96" s="106" t="s">
        <v>200</v>
      </c>
      <c r="C96" s="106" t="s">
        <v>201</v>
      </c>
    </row>
    <row r="98" spans="1:11" ht="12.75">
      <c r="A98" s="107">
        <v>1</v>
      </c>
      <c r="B98" s="108" t="s">
        <v>202</v>
      </c>
      <c r="C98" s="109" t="s">
        <v>203</v>
      </c>
      <c r="D98" s="110" t="s">
        <v>87</v>
      </c>
      <c r="E98" s="111">
        <v>464</v>
      </c>
      <c r="F98" s="112">
        <v>0.1295</v>
      </c>
      <c r="G98" s="113">
        <f>E98*F98</f>
        <v>60.088</v>
      </c>
      <c r="I98" s="116"/>
      <c r="J98" s="115"/>
      <c r="K98" s="116">
        <f>E98*J98</f>
        <v>0</v>
      </c>
    </row>
    <row r="99" spans="3:11" ht="12.75">
      <c r="C99" s="119" t="s">
        <v>204</v>
      </c>
      <c r="E99" s="111">
        <v>0</v>
      </c>
      <c r="G99" s="113"/>
      <c r="I99" s="116"/>
      <c r="K99" s="116"/>
    </row>
    <row r="100" spans="3:11" ht="12.75">
      <c r="C100" s="119" t="s">
        <v>205</v>
      </c>
      <c r="E100" s="111">
        <v>422</v>
      </c>
      <c r="G100" s="113"/>
      <c r="I100" s="116"/>
      <c r="K100" s="116"/>
    </row>
    <row r="101" spans="3:11" ht="12.75">
      <c r="C101" s="119" t="s">
        <v>206</v>
      </c>
      <c r="E101" s="111">
        <v>0</v>
      </c>
      <c r="G101" s="113"/>
      <c r="I101" s="116"/>
      <c r="K101" s="116"/>
    </row>
    <row r="102" spans="3:11" ht="12.75">
      <c r="C102" s="119" t="s">
        <v>207</v>
      </c>
      <c r="E102" s="111">
        <v>26</v>
      </c>
      <c r="G102" s="113"/>
      <c r="I102" s="116"/>
      <c r="K102" s="116"/>
    </row>
    <row r="103" spans="3:11" ht="12.75">
      <c r="C103" s="119" t="s">
        <v>208</v>
      </c>
      <c r="E103" s="111">
        <v>0</v>
      </c>
      <c r="G103" s="113"/>
      <c r="I103" s="116"/>
      <c r="K103" s="116"/>
    </row>
    <row r="104" spans="3:11" ht="12.75">
      <c r="C104" s="119" t="s">
        <v>209</v>
      </c>
      <c r="E104" s="111">
        <v>16</v>
      </c>
      <c r="G104" s="113"/>
      <c r="I104" s="116"/>
      <c r="K104" s="116"/>
    </row>
    <row r="105" spans="1:11" ht="12.75">
      <c r="A105" s="126" t="s">
        <v>210</v>
      </c>
      <c r="B105" s="127" t="s">
        <v>178</v>
      </c>
      <c r="C105" s="109" t="s">
        <v>211</v>
      </c>
      <c r="D105" s="110" t="s">
        <v>199</v>
      </c>
      <c r="E105" s="111">
        <v>853</v>
      </c>
      <c r="F105" s="112">
        <v>0.011</v>
      </c>
      <c r="G105" s="113">
        <f>E105*F105</f>
        <v>9.383</v>
      </c>
      <c r="H105" s="115"/>
      <c r="I105" s="116">
        <f>E105*H105</f>
        <v>0</v>
      </c>
      <c r="K105" s="116"/>
    </row>
    <row r="106" spans="1:11" ht="12.75">
      <c r="A106" s="126" t="s">
        <v>212</v>
      </c>
      <c r="B106" s="127" t="s">
        <v>178</v>
      </c>
      <c r="C106" s="109" t="s">
        <v>213</v>
      </c>
      <c r="D106" s="110" t="s">
        <v>199</v>
      </c>
      <c r="E106" s="111">
        <v>43</v>
      </c>
      <c r="F106" s="112">
        <v>0.055</v>
      </c>
      <c r="G106" s="113">
        <f>E106*F106</f>
        <v>2.365</v>
      </c>
      <c r="H106" s="115"/>
      <c r="I106" s="116">
        <f>E106*H106</f>
        <v>0</v>
      </c>
      <c r="K106" s="116"/>
    </row>
    <row r="107" spans="1:11" ht="12.75">
      <c r="A107" s="107">
        <v>2</v>
      </c>
      <c r="B107" s="108" t="s">
        <v>197</v>
      </c>
      <c r="C107" s="109" t="s">
        <v>214</v>
      </c>
      <c r="D107" s="110" t="s">
        <v>87</v>
      </c>
      <c r="E107" s="111">
        <v>9</v>
      </c>
      <c r="F107" s="112">
        <v>0</v>
      </c>
      <c r="G107" s="113">
        <f>E107*F107</f>
        <v>0</v>
      </c>
      <c r="I107" s="116"/>
      <c r="J107" s="115"/>
      <c r="K107" s="116">
        <f>E107*J107</f>
        <v>0</v>
      </c>
    </row>
    <row r="108" spans="1:11" ht="12.75">
      <c r="A108" s="107">
        <v>3</v>
      </c>
      <c r="B108" s="108" t="s">
        <v>197</v>
      </c>
      <c r="C108" s="109" t="s">
        <v>215</v>
      </c>
      <c r="D108" s="110" t="s">
        <v>199</v>
      </c>
      <c r="E108" s="111">
        <v>2</v>
      </c>
      <c r="F108" s="112">
        <v>0</v>
      </c>
      <c r="G108" s="113">
        <f>E108*F108</f>
        <v>0</v>
      </c>
      <c r="I108" s="116"/>
      <c r="J108" s="115"/>
      <c r="K108" s="116">
        <f>E108*J108</f>
        <v>0</v>
      </c>
    </row>
    <row r="109" spans="1:11" ht="12.75">
      <c r="A109" s="107">
        <v>4</v>
      </c>
      <c r="B109" s="108" t="s">
        <v>197</v>
      </c>
      <c r="C109" s="109" t="s">
        <v>216</v>
      </c>
      <c r="D109" s="110" t="s">
        <v>199</v>
      </c>
      <c r="E109" s="111">
        <v>2</v>
      </c>
      <c r="F109" s="112">
        <v>0</v>
      </c>
      <c r="G109" s="113">
        <f>E109*F109</f>
        <v>0</v>
      </c>
      <c r="I109" s="116"/>
      <c r="J109" s="115"/>
      <c r="K109" s="116">
        <f>E109*J109</f>
        <v>0</v>
      </c>
    </row>
    <row r="111" spans="2:3" ht="15">
      <c r="B111" s="106" t="s">
        <v>217</v>
      </c>
      <c r="C111" s="106" t="s">
        <v>218</v>
      </c>
    </row>
    <row r="113" spans="1:11" ht="12.75">
      <c r="A113" s="107">
        <v>1</v>
      </c>
      <c r="B113" s="108" t="s">
        <v>219</v>
      </c>
      <c r="C113" s="109" t="s">
        <v>220</v>
      </c>
      <c r="D113" s="110" t="s">
        <v>109</v>
      </c>
      <c r="E113" s="111">
        <v>187.46</v>
      </c>
      <c r="F113" s="112">
        <v>0</v>
      </c>
      <c r="G113" s="113">
        <f>E113*F113</f>
        <v>0</v>
      </c>
      <c r="I113" s="116"/>
      <c r="J113" s="115"/>
      <c r="K113" s="116">
        <f>E113*J113</f>
        <v>0</v>
      </c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">
      <selection activeCell="N35" sqref="N35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60" t="s">
        <v>232</v>
      </c>
      <c r="B1" s="161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5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15.7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5.7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15.75" customHeight="1">
      <c r="A5" s="97" t="s">
        <v>35</v>
      </c>
      <c r="B5" s="98"/>
      <c r="C5" s="146" t="s">
        <v>80</v>
      </c>
      <c r="D5" s="147"/>
      <c r="E5" s="147"/>
      <c r="F5" s="147"/>
      <c r="G5" s="147"/>
      <c r="H5" s="147"/>
      <c r="I5" s="147"/>
      <c r="J5" s="147"/>
      <c r="K5" s="148"/>
    </row>
    <row r="6" spans="1:11" ht="15.75" customHeight="1">
      <c r="A6" s="93" t="s">
        <v>36</v>
      </c>
      <c r="B6" s="94"/>
      <c r="C6" s="136" t="s">
        <v>82</v>
      </c>
      <c r="D6" s="137"/>
      <c r="E6" s="137"/>
      <c r="F6" s="137"/>
      <c r="G6" s="137"/>
      <c r="H6" s="137"/>
      <c r="I6" s="137"/>
      <c r="J6" s="137"/>
      <c r="K6" s="149"/>
    </row>
    <row r="7" spans="1:11" ht="15.75" customHeight="1">
      <c r="A7" s="175"/>
      <c r="B7" s="176"/>
      <c r="C7" s="176"/>
      <c r="D7" s="176"/>
      <c r="E7" s="176"/>
      <c r="F7" s="176"/>
      <c r="G7" s="176"/>
      <c r="H7" s="182" t="s">
        <v>50</v>
      </c>
      <c r="I7" s="183"/>
      <c r="J7" s="182" t="s">
        <v>51</v>
      </c>
      <c r="K7" s="243"/>
    </row>
    <row r="8" spans="1:11" ht="15.75" customHeight="1">
      <c r="A8" s="93" t="s">
        <v>37</v>
      </c>
      <c r="B8" s="94"/>
      <c r="C8" s="136" t="s">
        <v>222</v>
      </c>
      <c r="D8" s="137"/>
      <c r="E8" s="137"/>
      <c r="F8" s="137"/>
      <c r="G8" s="138"/>
      <c r="H8" s="136"/>
      <c r="I8" s="138"/>
      <c r="J8" s="231"/>
      <c r="K8" s="232"/>
    </row>
    <row r="9" spans="1:11" ht="15.75" customHeight="1">
      <c r="A9" s="93" t="s">
        <v>38</v>
      </c>
      <c r="B9" s="94"/>
      <c r="C9" s="136" t="s">
        <v>223</v>
      </c>
      <c r="D9" s="137"/>
      <c r="E9" s="137"/>
      <c r="F9" s="137"/>
      <c r="G9" s="138"/>
      <c r="H9" s="136"/>
      <c r="I9" s="138"/>
      <c r="J9" s="231"/>
      <c r="K9" s="232"/>
    </row>
    <row r="10" spans="1:11" ht="15.75" customHeight="1">
      <c r="A10" s="93" t="s">
        <v>39</v>
      </c>
      <c r="B10" s="94"/>
      <c r="C10" s="136"/>
      <c r="D10" s="137"/>
      <c r="E10" s="137"/>
      <c r="F10" s="137"/>
      <c r="G10" s="138"/>
      <c r="H10" s="136"/>
      <c r="I10" s="138"/>
      <c r="J10" s="231"/>
      <c r="K10" s="232"/>
    </row>
    <row r="11" spans="1:11" ht="15.75" customHeight="1">
      <c r="A11" s="93" t="s">
        <v>40</v>
      </c>
      <c r="B11" s="94"/>
      <c r="C11" s="136"/>
      <c r="D11" s="137"/>
      <c r="E11" s="137"/>
      <c r="F11" s="137"/>
      <c r="G11" s="138"/>
      <c r="H11" s="136"/>
      <c r="I11" s="138"/>
      <c r="J11" s="231"/>
      <c r="K11" s="232"/>
    </row>
    <row r="12" spans="1:11" ht="15.75" customHeight="1">
      <c r="A12" s="93" t="s">
        <v>41</v>
      </c>
      <c r="B12" s="94"/>
      <c r="C12" s="136"/>
      <c r="D12" s="137"/>
      <c r="E12" s="137"/>
      <c r="F12" s="137"/>
      <c r="G12" s="138"/>
      <c r="H12" s="136"/>
      <c r="I12" s="138"/>
      <c r="J12" s="231"/>
      <c r="K12" s="232"/>
    </row>
    <row r="13" spans="1:11" ht="15.75" customHeight="1">
      <c r="A13" s="93" t="s">
        <v>42</v>
      </c>
      <c r="B13" s="94"/>
      <c r="C13" s="136"/>
      <c r="D13" s="137"/>
      <c r="E13" s="137"/>
      <c r="F13" s="137"/>
      <c r="G13" s="138"/>
      <c r="H13" s="136"/>
      <c r="I13" s="138"/>
      <c r="J13" s="231"/>
      <c r="K13" s="232"/>
    </row>
    <row r="14" spans="1:11" ht="15.75" customHeight="1">
      <c r="A14" s="93" t="s">
        <v>43</v>
      </c>
      <c r="B14" s="94"/>
      <c r="C14" s="136"/>
      <c r="D14" s="137"/>
      <c r="E14" s="137"/>
      <c r="F14" s="137"/>
      <c r="G14" s="138"/>
      <c r="H14" s="136"/>
      <c r="I14" s="138"/>
      <c r="J14" s="231"/>
      <c r="K14" s="232"/>
    </row>
    <row r="15" spans="1:11" ht="15.75" customHeight="1">
      <c r="A15" s="93" t="s">
        <v>44</v>
      </c>
      <c r="B15" s="94"/>
      <c r="C15" s="136"/>
      <c r="D15" s="138"/>
      <c r="E15" s="81" t="s">
        <v>49</v>
      </c>
      <c r="F15" s="177">
        <v>0</v>
      </c>
      <c r="G15" s="177"/>
      <c r="H15" s="201" t="s">
        <v>77</v>
      </c>
      <c r="I15" s="201"/>
      <c r="J15" s="177">
        <v>0</v>
      </c>
      <c r="K15" s="240"/>
    </row>
    <row r="16" spans="1:11" ht="15.75" customHeight="1">
      <c r="A16" s="93" t="s">
        <v>45</v>
      </c>
      <c r="B16" s="94"/>
      <c r="C16" s="136">
        <v>8222939</v>
      </c>
      <c r="D16" s="138"/>
      <c r="E16" s="81" t="s">
        <v>48</v>
      </c>
      <c r="F16" s="145"/>
      <c r="G16" s="145"/>
      <c r="H16" s="200" t="s">
        <v>76</v>
      </c>
      <c r="I16" s="200"/>
      <c r="J16" s="241" t="s">
        <v>227</v>
      </c>
      <c r="K16" s="242"/>
    </row>
    <row r="17" spans="1:11" ht="15.75" customHeight="1" thickBot="1">
      <c r="A17" s="95" t="s">
        <v>46</v>
      </c>
      <c r="B17" s="96"/>
      <c r="C17" s="173"/>
      <c r="D17" s="174"/>
      <c r="E17" s="82" t="s">
        <v>47</v>
      </c>
      <c r="F17" s="173"/>
      <c r="G17" s="174"/>
      <c r="H17" s="173" t="s">
        <v>228</v>
      </c>
      <c r="I17" s="244"/>
      <c r="J17" s="244"/>
      <c r="K17" s="245"/>
    </row>
    <row r="18" spans="1:11" ht="21" customHeight="1" thickBot="1">
      <c r="A18" s="170" t="s">
        <v>52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2"/>
    </row>
    <row r="19" spans="1:11" ht="21.75" customHeight="1" thickBot="1">
      <c r="A19" s="157" t="s">
        <v>53</v>
      </c>
      <c r="B19" s="158"/>
      <c r="C19" s="158"/>
      <c r="D19" s="158"/>
      <c r="E19" s="159"/>
      <c r="F19" s="72"/>
      <c r="G19" s="178" t="s">
        <v>54</v>
      </c>
      <c r="H19" s="158"/>
      <c r="I19" s="158"/>
      <c r="J19" s="158"/>
      <c r="K19" s="179"/>
    </row>
    <row r="20" spans="1:11" ht="15.75" customHeight="1">
      <c r="A20" s="70">
        <v>1</v>
      </c>
      <c r="B20" s="153" t="s">
        <v>55</v>
      </c>
      <c r="C20" s="154"/>
      <c r="D20" s="99" t="s">
        <v>33</v>
      </c>
      <c r="E20" s="83">
        <v>0</v>
      </c>
      <c r="F20" s="71">
        <v>13</v>
      </c>
      <c r="G20" s="235"/>
      <c r="H20" s="236"/>
      <c r="I20" s="236"/>
      <c r="J20" s="237"/>
      <c r="K20" s="87">
        <v>0</v>
      </c>
    </row>
    <row r="21" spans="1:11" ht="15.75" customHeight="1">
      <c r="A21" s="67">
        <v>2</v>
      </c>
      <c r="B21" s="155"/>
      <c r="C21" s="156"/>
      <c r="D21" s="81" t="s">
        <v>34</v>
      </c>
      <c r="E21" s="84">
        <v>0</v>
      </c>
      <c r="F21" s="68">
        <v>14</v>
      </c>
      <c r="G21" s="136"/>
      <c r="H21" s="137"/>
      <c r="I21" s="137"/>
      <c r="J21" s="138"/>
      <c r="K21" s="88">
        <v>0</v>
      </c>
    </row>
    <row r="22" spans="1:11" ht="15.75" customHeight="1">
      <c r="A22" s="67">
        <v>3</v>
      </c>
      <c r="B22" s="180" t="s">
        <v>56</v>
      </c>
      <c r="C22" s="181"/>
      <c r="D22" s="81" t="s">
        <v>57</v>
      </c>
      <c r="E22" s="84">
        <v>0</v>
      </c>
      <c r="F22" s="68">
        <v>15</v>
      </c>
      <c r="G22" s="136"/>
      <c r="H22" s="137"/>
      <c r="I22" s="137"/>
      <c r="J22" s="138"/>
      <c r="K22" s="88">
        <v>0</v>
      </c>
    </row>
    <row r="23" spans="1:11" ht="15.75" customHeight="1" thickBot="1">
      <c r="A23" s="67">
        <v>4</v>
      </c>
      <c r="B23" s="155"/>
      <c r="C23" s="156"/>
      <c r="D23" s="81" t="s">
        <v>58</v>
      </c>
      <c r="E23" s="85">
        <v>0</v>
      </c>
      <c r="F23" s="69">
        <v>16</v>
      </c>
      <c r="G23" s="136"/>
      <c r="H23" s="137"/>
      <c r="I23" s="137"/>
      <c r="J23" s="138"/>
      <c r="K23" s="88">
        <v>0</v>
      </c>
    </row>
    <row r="24" spans="1:11" ht="15.75" customHeight="1" thickBot="1">
      <c r="A24" s="67">
        <v>5</v>
      </c>
      <c r="B24" s="150" t="s">
        <v>63</v>
      </c>
      <c r="C24" s="151"/>
      <c r="D24" s="152"/>
      <c r="E24" s="86">
        <f>SUM(E20:E23)</f>
        <v>0</v>
      </c>
      <c r="F24" s="73">
        <v>17</v>
      </c>
      <c r="G24" s="136"/>
      <c r="H24" s="137"/>
      <c r="I24" s="137"/>
      <c r="J24" s="138"/>
      <c r="K24" s="88">
        <v>0</v>
      </c>
    </row>
    <row r="25" spans="1:11" ht="15.75" customHeight="1">
      <c r="A25" s="67">
        <v>6</v>
      </c>
      <c r="B25" s="139" t="s">
        <v>64</v>
      </c>
      <c r="C25" s="140"/>
      <c r="D25" s="141"/>
      <c r="E25" s="83">
        <v>0</v>
      </c>
      <c r="F25" s="69">
        <v>18</v>
      </c>
      <c r="G25" s="136"/>
      <c r="H25" s="137"/>
      <c r="I25" s="137"/>
      <c r="J25" s="138"/>
      <c r="K25" s="88">
        <v>0</v>
      </c>
    </row>
    <row r="26" spans="1:11" ht="15.75" customHeight="1" thickBot="1">
      <c r="A26" s="67">
        <v>7</v>
      </c>
      <c r="B26" s="139" t="s">
        <v>65</v>
      </c>
      <c r="C26" s="140"/>
      <c r="D26" s="141"/>
      <c r="E26" s="85">
        <v>0</v>
      </c>
      <c r="F26" s="69">
        <v>19</v>
      </c>
      <c r="G26" s="136"/>
      <c r="H26" s="137"/>
      <c r="I26" s="137"/>
      <c r="J26" s="138"/>
      <c r="K26" s="88">
        <v>0</v>
      </c>
    </row>
    <row r="27" spans="1:11" ht="15.75" customHeight="1" thickBot="1">
      <c r="A27" s="67">
        <v>8</v>
      </c>
      <c r="B27" s="150" t="s">
        <v>66</v>
      </c>
      <c r="C27" s="151"/>
      <c r="D27" s="152"/>
      <c r="E27" s="86">
        <f>SUM(E24:E26)</f>
        <v>0</v>
      </c>
      <c r="F27" s="73">
        <v>20</v>
      </c>
      <c r="G27" s="136"/>
      <c r="H27" s="137"/>
      <c r="I27" s="137"/>
      <c r="J27" s="138"/>
      <c r="K27" s="88">
        <v>0</v>
      </c>
    </row>
    <row r="28" spans="1:11" ht="15.75" customHeight="1">
      <c r="A28" s="67">
        <v>9</v>
      </c>
      <c r="B28" s="139" t="s">
        <v>67</v>
      </c>
      <c r="C28" s="140"/>
      <c r="D28" s="141"/>
      <c r="E28" s="83">
        <v>0</v>
      </c>
      <c r="F28" s="69">
        <v>21</v>
      </c>
      <c r="G28" s="136"/>
      <c r="H28" s="137"/>
      <c r="I28" s="137"/>
      <c r="J28" s="138"/>
      <c r="K28" s="88">
        <v>0</v>
      </c>
    </row>
    <row r="29" spans="1:11" ht="15.75" customHeight="1">
      <c r="A29" s="67">
        <v>10</v>
      </c>
      <c r="B29" s="139" t="s">
        <v>68</v>
      </c>
      <c r="C29" s="140"/>
      <c r="D29" s="141"/>
      <c r="E29" s="84">
        <v>0</v>
      </c>
      <c r="F29" s="69">
        <v>22</v>
      </c>
      <c r="G29" s="136"/>
      <c r="H29" s="137"/>
      <c r="I29" s="137"/>
      <c r="J29" s="138"/>
      <c r="K29" s="88">
        <v>0</v>
      </c>
    </row>
    <row r="30" spans="1:11" ht="15.75" customHeight="1" thickBot="1">
      <c r="A30" s="67">
        <v>11</v>
      </c>
      <c r="B30" s="139" t="s">
        <v>69</v>
      </c>
      <c r="C30" s="140"/>
      <c r="D30" s="141"/>
      <c r="E30" s="85">
        <v>0</v>
      </c>
      <c r="F30" s="69">
        <v>23</v>
      </c>
      <c r="G30" s="136"/>
      <c r="H30" s="137"/>
      <c r="I30" s="137"/>
      <c r="J30" s="138"/>
      <c r="K30" s="88">
        <v>0</v>
      </c>
    </row>
    <row r="31" spans="1:11" ht="15.75" customHeight="1" thickBot="1">
      <c r="A31" s="76">
        <v>12</v>
      </c>
      <c r="B31" s="150" t="s">
        <v>70</v>
      </c>
      <c r="C31" s="151"/>
      <c r="D31" s="152"/>
      <c r="E31" s="92">
        <f>SUM(E27:E30)</f>
        <v>0</v>
      </c>
      <c r="F31" s="77">
        <v>24</v>
      </c>
      <c r="G31" s="145"/>
      <c r="H31" s="145"/>
      <c r="I31" s="145"/>
      <c r="J31" s="145"/>
      <c r="K31" s="89">
        <v>0</v>
      </c>
    </row>
    <row r="32" spans="1:11" ht="15.75" customHeight="1" thickBot="1">
      <c r="A32" s="78"/>
      <c r="B32" s="142"/>
      <c r="C32" s="143"/>
      <c r="D32" s="144"/>
      <c r="E32" s="80"/>
      <c r="F32" s="79">
        <v>25</v>
      </c>
      <c r="G32" s="238" t="s">
        <v>71</v>
      </c>
      <c r="H32" s="239"/>
      <c r="I32" s="239"/>
      <c r="J32" s="102"/>
      <c r="K32" s="90">
        <f>SUM(K20:K31)</f>
        <v>0</v>
      </c>
    </row>
    <row r="33" spans="1:11" ht="15.75" customHeight="1" thickBot="1">
      <c r="A33" s="192"/>
      <c r="B33" s="193"/>
      <c r="C33" s="193"/>
      <c r="D33" s="193"/>
      <c r="E33" s="193"/>
      <c r="F33" s="217" t="s">
        <v>59</v>
      </c>
      <c r="G33" s="218"/>
      <c r="H33" s="218"/>
      <c r="I33" s="218"/>
      <c r="J33" s="219"/>
      <c r="K33" s="220"/>
    </row>
    <row r="34" spans="1:11" ht="15.75" customHeight="1" thickBot="1">
      <c r="A34" s="192"/>
      <c r="B34" s="193"/>
      <c r="C34" s="193"/>
      <c r="D34" s="193"/>
      <c r="E34" s="193"/>
      <c r="F34" s="74">
        <v>26</v>
      </c>
      <c r="G34" s="230" t="s">
        <v>72</v>
      </c>
      <c r="H34" s="230"/>
      <c r="I34" s="230"/>
      <c r="J34" s="150"/>
      <c r="K34" s="92">
        <f>E31+K32</f>
        <v>0</v>
      </c>
    </row>
    <row r="35" spans="1:11" ht="15.75" customHeight="1">
      <c r="A35" s="192"/>
      <c r="B35" s="193"/>
      <c r="C35" s="193"/>
      <c r="D35" s="193"/>
      <c r="E35" s="193"/>
      <c r="F35" s="74">
        <v>27</v>
      </c>
      <c r="G35" s="200" t="s">
        <v>224</v>
      </c>
      <c r="H35" s="201"/>
      <c r="I35" s="201"/>
      <c r="J35" s="201"/>
      <c r="K35" s="103">
        <v>0</v>
      </c>
    </row>
    <row r="36" spans="1:11" ht="15.75" customHeight="1">
      <c r="A36" s="192"/>
      <c r="B36" s="193"/>
      <c r="C36" s="193"/>
      <c r="D36" s="193"/>
      <c r="E36" s="193"/>
      <c r="F36" s="74">
        <v>28</v>
      </c>
      <c r="G36" s="200" t="s">
        <v>226</v>
      </c>
      <c r="H36" s="201"/>
      <c r="I36" s="201"/>
      <c r="J36" s="201"/>
      <c r="K36" s="104">
        <v>0</v>
      </c>
    </row>
    <row r="37" spans="1:11" ht="15.75" customHeight="1" thickBot="1">
      <c r="A37" s="192"/>
      <c r="B37" s="193"/>
      <c r="C37" s="193"/>
      <c r="D37" s="193"/>
      <c r="E37" s="193"/>
      <c r="F37" s="74">
        <v>29</v>
      </c>
      <c r="G37" s="200" t="s">
        <v>225</v>
      </c>
      <c r="H37" s="201"/>
      <c r="I37" s="201"/>
      <c r="J37" s="201"/>
      <c r="K37" s="104">
        <v>0</v>
      </c>
    </row>
    <row r="38" spans="1:11" ht="15.75" customHeight="1" thickBot="1">
      <c r="A38" s="192"/>
      <c r="B38" s="193"/>
      <c r="C38" s="193"/>
      <c r="D38" s="193"/>
      <c r="E38" s="193"/>
      <c r="F38" s="75">
        <v>30</v>
      </c>
      <c r="G38" s="233" t="s">
        <v>78</v>
      </c>
      <c r="H38" s="233"/>
      <c r="I38" s="233"/>
      <c r="J38" s="234"/>
      <c r="K38" s="92">
        <f>SUM(K34:K37)</f>
        <v>0</v>
      </c>
    </row>
    <row r="39" spans="1:11" ht="15.75" customHeigh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6"/>
    </row>
    <row r="40" spans="1:11" ht="15.75" customHeight="1">
      <c r="A40" s="100"/>
      <c r="B40" s="101"/>
      <c r="C40" s="91"/>
      <c r="D40" s="187"/>
      <c r="E40" s="188"/>
      <c r="F40" s="214" t="s">
        <v>73</v>
      </c>
      <c r="G40" s="215"/>
      <c r="H40" s="216"/>
      <c r="I40" s="197">
        <v>1</v>
      </c>
      <c r="J40" s="198"/>
      <c r="K40" s="199"/>
    </row>
    <row r="41" spans="1:11" ht="15.75" customHeight="1">
      <c r="A41" s="202"/>
      <c r="B41" s="203"/>
      <c r="C41" s="204"/>
      <c r="D41" s="189"/>
      <c r="E41" s="190"/>
      <c r="F41" s="214" t="s">
        <v>74</v>
      </c>
      <c r="G41" s="215"/>
      <c r="H41" s="216"/>
      <c r="I41" s="197">
        <v>101</v>
      </c>
      <c r="J41" s="198"/>
      <c r="K41" s="199"/>
    </row>
    <row r="42" spans="1:11" ht="15.75" customHeight="1">
      <c r="A42" s="205"/>
      <c r="B42" s="206"/>
      <c r="C42" s="207"/>
      <c r="D42" s="189"/>
      <c r="E42" s="190"/>
      <c r="F42" s="214" t="s">
        <v>75</v>
      </c>
      <c r="G42" s="215"/>
      <c r="H42" s="216"/>
      <c r="I42" s="221"/>
      <c r="J42" s="222"/>
      <c r="K42" s="223"/>
    </row>
    <row r="43" spans="1:11" ht="15.75" customHeight="1">
      <c r="A43" s="208"/>
      <c r="B43" s="209"/>
      <c r="C43" s="210"/>
      <c r="D43" s="189"/>
      <c r="E43" s="190"/>
      <c r="F43" s="214"/>
      <c r="G43" s="215"/>
      <c r="H43" s="216"/>
      <c r="I43" s="227" t="s">
        <v>221</v>
      </c>
      <c r="J43" s="228"/>
      <c r="K43" s="229"/>
    </row>
    <row r="44" spans="1:11" ht="15.75" customHeight="1" thickBot="1">
      <c r="A44" s="184" t="s">
        <v>60</v>
      </c>
      <c r="B44" s="185"/>
      <c r="C44" s="186"/>
      <c r="D44" s="191" t="s">
        <v>61</v>
      </c>
      <c r="E44" s="186"/>
      <c r="F44" s="211" t="s">
        <v>62</v>
      </c>
      <c r="G44" s="212"/>
      <c r="H44" s="213"/>
      <c r="I44" s="224"/>
      <c r="J44" s="225"/>
      <c r="K44" s="226"/>
    </row>
  </sheetData>
  <sheetProtection/>
  <mergeCells count="88">
    <mergeCell ref="J12:K12"/>
    <mergeCell ref="J13:K13"/>
    <mergeCell ref="J14:K14"/>
    <mergeCell ref="H13:I13"/>
    <mergeCell ref="H14:I14"/>
    <mergeCell ref="G28:J28"/>
    <mergeCell ref="H17:K17"/>
    <mergeCell ref="G25:J25"/>
    <mergeCell ref="G24:J24"/>
    <mergeCell ref="H16:I16"/>
    <mergeCell ref="J15:K15"/>
    <mergeCell ref="J16:K16"/>
    <mergeCell ref="G26:J26"/>
    <mergeCell ref="H15:I15"/>
    <mergeCell ref="J7:K7"/>
    <mergeCell ref="J8:K8"/>
    <mergeCell ref="J9:K9"/>
    <mergeCell ref="J10:K10"/>
    <mergeCell ref="H9:I9"/>
    <mergeCell ref="H10:I10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11:I11"/>
    <mergeCell ref="F42:H42"/>
    <mergeCell ref="G37:J37"/>
    <mergeCell ref="F33:K33"/>
    <mergeCell ref="I42:K42"/>
    <mergeCell ref="I44:K44"/>
    <mergeCell ref="I43:K43"/>
    <mergeCell ref="I41:K41"/>
    <mergeCell ref="G36:J36"/>
    <mergeCell ref="G34:J34"/>
    <mergeCell ref="F43:H43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H7:I7"/>
    <mergeCell ref="H8:I8"/>
    <mergeCell ref="C15:D15"/>
    <mergeCell ref="C13:G13"/>
    <mergeCell ref="C10:G10"/>
    <mergeCell ref="C11:G11"/>
    <mergeCell ref="C12:G12"/>
    <mergeCell ref="H12:I12"/>
    <mergeCell ref="G19:K19"/>
    <mergeCell ref="B22:C23"/>
    <mergeCell ref="B24:D24"/>
    <mergeCell ref="B28:D28"/>
    <mergeCell ref="B29:D29"/>
    <mergeCell ref="C17:D17"/>
    <mergeCell ref="B25:D25"/>
    <mergeCell ref="B26:D26"/>
    <mergeCell ref="B27:D27"/>
    <mergeCell ref="G27:J27"/>
    <mergeCell ref="A1:K4"/>
    <mergeCell ref="A18:K18"/>
    <mergeCell ref="F17:G17"/>
    <mergeCell ref="C14:G14"/>
    <mergeCell ref="C16:D16"/>
    <mergeCell ref="A7:G7"/>
    <mergeCell ref="C8:G8"/>
    <mergeCell ref="C9:G9"/>
    <mergeCell ref="F15:G15"/>
    <mergeCell ref="F16:G16"/>
    <mergeCell ref="G29:J29"/>
    <mergeCell ref="B30:D30"/>
    <mergeCell ref="B32:D32"/>
    <mergeCell ref="G30:J30"/>
    <mergeCell ref="G31:J31"/>
    <mergeCell ref="C5:K5"/>
    <mergeCell ref="C6:K6"/>
    <mergeCell ref="B31:D31"/>
    <mergeCell ref="B20:C21"/>
    <mergeCell ref="A19:E19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Uživatel systému Windows</cp:lastModifiedBy>
  <cp:lastPrinted>2003-02-27T17:49:46Z</cp:lastPrinted>
  <dcterms:created xsi:type="dcterms:W3CDTF">2000-09-05T09:25:34Z</dcterms:created>
  <dcterms:modified xsi:type="dcterms:W3CDTF">2017-03-15T14:02:05Z</dcterms:modified>
  <cp:category/>
  <cp:version/>
  <cp:contentType/>
  <cp:contentStatus/>
</cp:coreProperties>
</file>